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\T10\"/>
    </mc:Choice>
  </mc:AlternateContent>
  <xr:revisionPtr revIDLastSave="0" documentId="13_ncr:1_{77A896A5-811D-4D58-8EF5-924E56762A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cking" sheetId="1" r:id="rId1"/>
    <sheet name="Tracking_MTS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 localSheetId="1" hidden="1">#REF!</definedName>
    <definedName name="_" hidden="1">#REF!</definedName>
    <definedName name="___________NSO2" localSheetId="1" hidden="1">{"'Sheet1'!$L$16"}</definedName>
    <definedName name="___________NSO2" hidden="1">{"'Sheet1'!$L$16"}</definedName>
    <definedName name="_________a1" localSheetId="1" hidden="1">{#N/A,#N/A,FALSE,"sum";#N/A,#N/A,FALSE,"MARTV";#N/A,#N/A,FALSE,"APRTV"}</definedName>
    <definedName name="_________a1" hidden="1">{#N/A,#N/A,FALSE,"sum";#N/A,#N/A,FALSE,"MARTV";#N/A,#N/A,FALSE,"APRTV"}</definedName>
    <definedName name="_________NSO2" localSheetId="1" hidden="1">{"'Sheet1'!$L$16"}</definedName>
    <definedName name="_________NSO2" hidden="1">{"'Sheet1'!$L$16"}</definedName>
    <definedName name="_______a1" localSheetId="1" hidden="1">{#N/A,#N/A,FALSE,"sum";#N/A,#N/A,FALSE,"MARTV";#N/A,#N/A,FALSE,"APRTV"}</definedName>
    <definedName name="_______a1" hidden="1">{#N/A,#N/A,FALSE,"sum";#N/A,#N/A,FALSE,"MARTV";#N/A,#N/A,FALSE,"APRTV"}</definedName>
    <definedName name="_______NSO2" localSheetId="1" hidden="1">{"'Sheet1'!$L$16"}</definedName>
    <definedName name="_______NSO2" hidden="1">{"'Sheet1'!$L$16"}</definedName>
    <definedName name="______NSO2" localSheetId="1" hidden="1">{"'Sheet1'!$L$16"}</definedName>
    <definedName name="______NSO2" hidden="1">{"'Sheet1'!$L$16"}</definedName>
    <definedName name="_____a1" localSheetId="1" hidden="1">{#N/A,#N/A,FALSE,"sum";#N/A,#N/A,FALSE,"MARTV";#N/A,#N/A,FALSE,"APRTV"}</definedName>
    <definedName name="_____a1" hidden="1">{#N/A,#N/A,FALSE,"sum";#N/A,#N/A,FALSE,"MARTV";#N/A,#N/A,FALSE,"APRTV"}</definedName>
    <definedName name="_____NSO2" localSheetId="1" hidden="1">{"'Sheet1'!$L$16"}</definedName>
    <definedName name="_____NSO2" hidden="1">{"'Sheet1'!$L$16"}</definedName>
    <definedName name="____a1" localSheetId="1" hidden="1">{#N/A,#N/A,FALSE,"sum";#N/A,#N/A,FALSE,"MARTV";#N/A,#N/A,FALSE,"APRTV"}</definedName>
    <definedName name="____a1" hidden="1">{#N/A,#N/A,FALSE,"sum";#N/A,#N/A,FALSE,"MARTV";#N/A,#N/A,FALSE,"APRTV"}</definedName>
    <definedName name="____NSO2" localSheetId="1" hidden="1">{"'Sheet1'!$L$16"}</definedName>
    <definedName name="____NSO2" hidden="1">{"'Sheet1'!$L$16"}</definedName>
    <definedName name="___a1" localSheetId="1" hidden="1">{#N/A,#N/A,FALSE,"sum";#N/A,#N/A,FALSE,"MARTV";#N/A,#N/A,FALSE,"APRTV"}</definedName>
    <definedName name="___a1" hidden="1">{#N/A,#N/A,FALSE,"sum";#N/A,#N/A,FALSE,"MARTV";#N/A,#N/A,FALSE,"APRTV"}</definedName>
    <definedName name="___NSO2" localSheetId="1" hidden="1">{"'Sheet1'!$L$16"}</definedName>
    <definedName name="___NSO2" hidden="1">{"'Sheet1'!$L$16"}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_a1" localSheetId="1" hidden="1">{#N/A,#N/A,FALSE,"sum";#N/A,#N/A,FALSE,"MARTV";#N/A,#N/A,FALSE,"APRTV"}</definedName>
    <definedName name="__a1" hidden="1">{#N/A,#N/A,FALSE,"sum";#N/A,#N/A,FALSE,"MARTV";#N/A,#N/A,FALSE,"APRTV"}</definedName>
    <definedName name="__IntlFixup" hidden="1">TRUE</definedName>
    <definedName name="__NSO2" localSheetId="1" hidden="1">{"'Sheet1'!$L$16"}</definedName>
    <definedName name="__NSO2" hidden="1">{"'Sheet1'!$L$16"}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a1" localSheetId="1" hidden="1">{#N/A,#N/A,FALSE,"sum";#N/A,#N/A,FALSE,"MARTV";#N/A,#N/A,FALSE,"APRTV"}</definedName>
    <definedName name="_a1" hidden="1">{#N/A,#N/A,FALSE,"sum";#N/A,#N/A,FALSE,"MARTV";#N/A,#N/A,FALSE,"APRTV"}</definedName>
    <definedName name="_Fill" hidden="1">#REF!</definedName>
    <definedName name="_Fill1" localSheetId="1" hidden="1">[2]PPH1298S!$A$7:$A$34</definedName>
    <definedName name="_Fill1" hidden="1">[2]PPH1298S!$A$7:$A$34</definedName>
    <definedName name="_xlnm._FilterDatabase" localSheetId="0" hidden="1">Tracking!$A$6:$AE$6</definedName>
    <definedName name="_xlnm._FilterDatabase" localSheetId="1" hidden="1">Tracking_MTS!$A$6:$AE$6</definedName>
    <definedName name="_xlnm._FilterDatabase" hidden="1">#REF!</definedName>
    <definedName name="_key_1" localSheetId="1" hidden="1">'[3]#REF'!#REF!</definedName>
    <definedName name="_key_1" hidden="1">'[3]#REF'!#REF!</definedName>
    <definedName name="_Key1" localSheetId="1" hidden="1">'[3]#REF'!#REF!</definedName>
    <definedName name="_Key1" hidden="1">'[3]#REF'!#REF!</definedName>
    <definedName name="_Key2" localSheetId="1" hidden="1">'[3]#REF'!#REF!</definedName>
    <definedName name="_Key2" hidden="1">'[3]#REF'!#REF!</definedName>
    <definedName name="_n.kl" hidden="1">#REF!</definedName>
    <definedName name="_NSO2" localSheetId="1" hidden="1">{"'Sheet1'!$L$16"}</definedName>
    <definedName name="_NSO2" hidden="1">{"'Sheet1'!$L$16"}</definedName>
    <definedName name="_Parse_In" hidden="1">#REF!</definedName>
    <definedName name="_Parse_Out" hidden="1">#REF!</definedName>
    <definedName name="_Sort" localSheetId="1" hidden="1">'[3]#REF'!#REF!</definedName>
    <definedName name="_Sort" hidden="1">'[3]#REF'!#REF!</definedName>
    <definedName name="aaa" localSheetId="1" hidden="1">'[1]ocean voyage'!#REF!</definedName>
    <definedName name="aaa" hidden="1">'[1]ocean voyage'!#REF!</definedName>
    <definedName name="aad" hidden="1">#REF!</definedName>
    <definedName name="aas" localSheetId="1" hidden="1">{#N/A,#N/A,TRUE,"BT M200 da 10x20"}</definedName>
    <definedName name="aas" hidden="1">{#N/A,#N/A,TRUE,"BT M200 da 10x20"}</definedName>
    <definedName name="abc" localSheetId="1" hidden="1">'[4]ocean voyage'!#REF!</definedName>
    <definedName name="abc" hidden="1">'[4]ocean voyage'!#REF!</definedName>
    <definedName name="adasda\" hidden="1">#REF!</definedName>
    <definedName name="afhsgfd" localSheetId="1" hidden="1">{"'Sheet1'!$L$16"}</definedName>
    <definedName name="afhsgfd" hidden="1">{"'Sheet1'!$L$16"}</definedName>
    <definedName name="as" hidden="1">#REF!</definedName>
    <definedName name="asa" hidden="1">#REF!</definedName>
    <definedName name="asdfasgd" localSheetId="1" hidden="1">{#N/A,#N/A,TRUE,"BT M200 da 10x20"}</definedName>
    <definedName name="asdfasgd" hidden="1">{#N/A,#N/A,TRUE,"BT M200 da 10x20"}</definedName>
    <definedName name="asdfgsgdsa" localSheetId="1" hidden="1">{"'Sheet1'!$L$16"}</definedName>
    <definedName name="asdfgsgdsa" hidden="1">{"'Sheet1'!$L$16"}</definedName>
    <definedName name="asdgrefgj" localSheetId="1" hidden="1">{#N/A,#N/A,FALSE,"sum";#N/A,#N/A,FALSE,"MARTV";#N/A,#N/A,FALSE,"APRTV"}</definedName>
    <definedName name="asdgrefgj" hidden="1">{#N/A,#N/A,FALSE,"sum";#N/A,#N/A,FALSE,"MARTV";#N/A,#N/A,FALSE,"APRTV"}</definedName>
    <definedName name="ASEP" localSheetId="1" hidden="1">'[5]ocean voyage'!#REF!</definedName>
    <definedName name="ASEP" hidden="1">'[5]ocean voyage'!#REF!</definedName>
    <definedName name="asfafsa" localSheetId="1" hidden="1">{#N/A,#N/A,TRUE,"BT M200 da 10x20"}</definedName>
    <definedName name="asfafsa" hidden="1">{#N/A,#N/A,TRUE,"BT M200 da 10x20"}</definedName>
    <definedName name="asfdfsafasfsfsdfafadfa" hidden="1">#REF!</definedName>
    <definedName name="asfsagdds" localSheetId="1" hidden="1">{#N/A,#N/A,FALSE,"sum";#N/A,#N/A,FALSE,"MARTV";#N/A,#N/A,FALSE,"APRTV"}</definedName>
    <definedName name="asfsagdds" hidden="1">{#N/A,#N/A,FALSE,"sum";#N/A,#N/A,FALSE,"MARTV";#N/A,#N/A,FALSE,"APRTV"}</definedName>
    <definedName name="asfsdgsfds" localSheetId="1" hidden="1">{#N/A,#N/A,TRUE,"BT M200 da 10x20"}</definedName>
    <definedName name="asfsdgsfds" hidden="1">{#N/A,#N/A,TRUE,"BT M200 da 10x20"}</definedName>
    <definedName name="asgfd" localSheetId="1" hidden="1">{"'Sheet1'!$L$16"}</definedName>
    <definedName name="asgfd" hidden="1">{"'Sheet1'!$L$16"}</definedName>
    <definedName name="asgsda" localSheetId="1" hidden="1">{#N/A,#N/A,FALSE,"sum";#N/A,#N/A,FALSE,"MARTV";#N/A,#N/A,FALSE,"APRTV"}</definedName>
    <definedName name="asgsda" hidden="1">{#N/A,#N/A,FALSE,"sum";#N/A,#N/A,FALSE,"MARTV";#N/A,#N/A,FALSE,"APRTV"}</definedName>
    <definedName name="Avail_3" hidden="1">#REF!</definedName>
    <definedName name="Avail_4" hidden="1">#REF!</definedName>
    <definedName name="Availble" hidden="1">#REF!</definedName>
    <definedName name="baocao" localSheetId="1" hidden="1">{#N/A,#N/A,FALSE,"sum";#N/A,#N/A,FALSE,"MARTV";#N/A,#N/A,FALSE,"APRTV"}</definedName>
    <definedName name="baocao" hidden="1">{#N/A,#N/A,FALSE,"sum";#N/A,#N/A,FALSE,"MARTV";#N/A,#N/A,FALSE,"APRTV"}</definedName>
    <definedName name="BC" localSheetId="1" hidden="1">{#N/A,#N/A,FALSE,"sum";#N/A,#N/A,FALSE,"MARTV";#N/A,#N/A,FALSE,"APRTV"}</definedName>
    <definedName name="BC" hidden="1">{#N/A,#N/A,FALSE,"sum";#N/A,#N/A,FALSE,"MARTV";#N/A,#N/A,FALSE,"APRTV"}</definedName>
    <definedName name="Billing" hidden="1">#REF!</definedName>
    <definedName name="clapma" localSheetId="1" hidden="1">'[1]ocean voyage'!#REF!</definedName>
    <definedName name="clapma" hidden="1">'[1]ocean voyage'!#REF!</definedName>
    <definedName name="d" localSheetId="1" hidden="1">'[5]ocean voyage'!#REF!</definedName>
    <definedName name="d" hidden="1">'[5]ocean voyage'!#REF!</definedName>
    <definedName name="data101" hidden="1">#REF!</definedName>
    <definedName name="df" hidden="1">#REF!</definedName>
    <definedName name="dfahiudysr" localSheetId="1" hidden="1">{"'Sheet1'!$L$16"}</definedName>
    <definedName name="dfahiudysr" hidden="1">{"'Sheet1'!$L$16"}</definedName>
    <definedName name="dfd" hidden="1">#REF!</definedName>
    <definedName name="dfebthyttdssssss" localSheetId="1" hidden="1">{#N/A,#N/A,TRUE,"BT M200 da 10x20"}</definedName>
    <definedName name="dfebthyttdssssss" hidden="1">{#N/A,#N/A,TRUE,"BT M200 da 10x20"}</definedName>
    <definedName name="dfg" hidden="1">#REF!</definedName>
    <definedName name="dfhaeyytey" localSheetId="1" hidden="1">{"'Sheet1'!$L$16"}</definedName>
    <definedName name="dfhaeyytey" hidden="1">{"'Sheet1'!$L$16"}</definedName>
    <definedName name="dfhryfdd" localSheetId="1" hidden="1">{"'Sheet1'!$L$16"}</definedName>
    <definedName name="dfhryfdd" hidden="1">{"'Sheet1'!$L$16"}</definedName>
    <definedName name="display_area_2" hidden="1">#REF!</definedName>
    <definedName name="dsd" localSheetId="1" hidden="1">{"'Sheet1'!$L$16"}</definedName>
    <definedName name="dsd" hidden="1">{"'Sheet1'!$L$16"}</definedName>
    <definedName name="dsfa" localSheetId="1" hidden="1">{"'Sheet1'!$L$16"}</definedName>
    <definedName name="dsfa" hidden="1">{"'Sheet1'!$L$16"}</definedName>
    <definedName name="dsfosugs" localSheetId="1" hidden="1">{#N/A,#N/A,TRUE,"BT M200 da 10x20"}</definedName>
    <definedName name="dsfosugs" hidden="1">{#N/A,#N/A,TRUE,"BT M200 da 10x20"}</definedName>
    <definedName name="dsgryjj" localSheetId="1" hidden="1">{#N/A,#N/A,TRUE,"BT M200 da 10x20"}</definedName>
    <definedName name="dsgryjj" hidden="1">{#N/A,#N/A,TRUE,"BT M200 da 10x20"}</definedName>
    <definedName name="DSVGDFV" hidden="1">#REF!</definedName>
    <definedName name="DVDFSVG" hidden="1">'[6]ocean voyage'!#REF!</definedName>
    <definedName name="erf" localSheetId="1" hidden="1">'[4]ocean voyage'!#REF!</definedName>
    <definedName name="erf" hidden="1">'[4]ocean voyage'!#REF!</definedName>
    <definedName name="f" hidden="1">#REF!</definedName>
    <definedName name="FCode" hidden="1">#REF!</definedName>
    <definedName name="fefehusagdfgosdekdh" localSheetId="1" hidden="1">{#N/A,#N/A,TRUE,"BT M200 da 10x20"}</definedName>
    <definedName name="fefehusagdfgosdekdh" hidden="1">{#N/A,#N/A,TRUE,"BT M200 da 10x20"}</definedName>
    <definedName name="ffgf" localSheetId="1" hidden="1">'[5]ocean voyage'!#REF!</definedName>
    <definedName name="ffgf" hidden="1">'[5]ocean voyage'!#REF!</definedName>
    <definedName name="fg" localSheetId="1" hidden="1">{"'Sheet1'!$L$16"}</definedName>
    <definedName name="fg" hidden="1">{"'Sheet1'!$L$16"}</definedName>
    <definedName name="fgjtdcdgg" localSheetId="1" hidden="1">{"'Sheet1'!$L$16"}</definedName>
    <definedName name="fgjtdcdgg" hidden="1">{"'Sheet1'!$L$16"}</definedName>
    <definedName name="fgrrrfsds" localSheetId="1" hidden="1">{#N/A,#N/A,TRUE,"BT M200 da 10x20"}</definedName>
    <definedName name="fgrrrfsds" hidden="1">{#N/A,#N/A,TRUE,"BT M200 da 10x20"}</definedName>
    <definedName name="FT" localSheetId="1" hidden="1">'[1]ocean voyage'!#REF!</definedName>
    <definedName name="FT" hidden="1">'[1]ocean voyage'!#REF!</definedName>
    <definedName name="gfjhfhfk" localSheetId="1" hidden="1">{"'Sheet1'!$L$16"}</definedName>
    <definedName name="gfjhfhfk" hidden="1">{"'Sheet1'!$L$16"}</definedName>
    <definedName name="ggggg" hidden="1">#REF!</definedName>
    <definedName name="gh" hidden="1">#REF!</definedName>
    <definedName name="GP" localSheetId="1" hidden="1">'[4]ocean voyage'!#REF!</definedName>
    <definedName name="GP" hidden="1">'[4]ocean voyage'!#REF!</definedName>
    <definedName name="GPFeb" hidden="1">'[7]ocean voyage'!#REF!</definedName>
    <definedName name="grdedwwdwgrjht" localSheetId="1" hidden="1">{#N/A,#N/A,TRUE,"BT M200 da 10x20"}</definedName>
    <definedName name="grdedwwdwgrjht" hidden="1">{#N/A,#N/A,TRUE,"BT M200 da 10x20"}</definedName>
    <definedName name="grgrgrgrgrgr" localSheetId="1" hidden="1">{#N/A,#N/A,FALSE,"sum";#N/A,#N/A,FALSE,"MARTV";#N/A,#N/A,FALSE,"APRTV"}</definedName>
    <definedName name="grgrgrgrgrgr" hidden="1">{#N/A,#N/A,FALSE,"sum";#N/A,#N/A,FALSE,"MARTV";#N/A,#N/A,FALSE,"APRTV"}</definedName>
    <definedName name="GSDSDFASFD" localSheetId="1" hidden="1">{"'Sheet1'!$L$16"}</definedName>
    <definedName name="GSDSDFASFD" hidden="1">{"'Sheet1'!$L$16"}</definedName>
    <definedName name="H" hidden="1">#REF!</definedName>
    <definedName name="help8" localSheetId="1" hidden="1">{#N/A,#N/A,FALSE,"W-Cons";#N/A,#N/A,FALSE,"MTAs";#N/A,#N/A,FALSE,"BTAs";#N/A,#N/A,FALSE,"D.C.";#N/A,#N/A,FALSE,"L.A."}</definedName>
    <definedName name="help8" hidden="1">{#N/A,#N/A,FALSE,"W-Cons";#N/A,#N/A,FALSE,"MTAs";#N/A,#N/A,FALSE,"BTAs";#N/A,#N/A,FALSE,"D.C.";#N/A,#N/A,FALSE,"L.A."}</definedName>
    <definedName name="HI" hidden="1">'[6]ocean voyage'!#REF!</definedName>
    <definedName name="HiddenRows" hidden="1">#REF!</definedName>
    <definedName name="hifehugerfapd" localSheetId="1" hidden="1">{"'Sheet1'!$L$16"}</definedName>
    <definedName name="hifehugerfapd" hidden="1">{"'Sheet1'!$L$16"}</definedName>
    <definedName name="hoaian" localSheetId="1" hidden="1">{#N/A,#N/A,FALSE,"sum";#N/A,#N/A,FALSE,"MARTV";#N/A,#N/A,FALSE,"APRTV"}</definedName>
    <definedName name="hoaian" hidden="1">{#N/A,#N/A,FALSE,"sum";#N/A,#N/A,FALSE,"MARTV";#N/A,#N/A,FALSE,"APRTV"}</definedName>
    <definedName name="hsodfi" localSheetId="1" hidden="1">{"'Sheet1'!$L$16"}</definedName>
    <definedName name="hsodfi" hidden="1">{"'Sheet1'!$L$16"}</definedName>
    <definedName name="HTML_Control" localSheetId="1" hidden="1">{"'Sheet1'!$L$16"}</definedName>
    <definedName name="HTML_Control" hidden="1">{"'Sheet1'!$L$16"}</definedName>
    <definedName name="HTML1_1" hidden="1">"'[BSC-MTX Tool 4.04.02.xls]Materials List'!$A$1:$E$72"</definedName>
    <definedName name="HTML2_1" hidden="1">"'[BSC-MTX Tool 4.04.02.xls]Materials List'!$A$1:$E$72,$F$1:$I$8"</definedName>
    <definedName name="HTML3_1" hidden="1">"'[BSC-MTX Tool 4.04.02.xls]Materials List'!$A$1:$E$73"</definedName>
    <definedName name="HTML4_1" hidden="1">"'[BSC-MTX Tool 4.04.03.xls]BSC Order Tool'!$B$10:$E$31"</definedName>
    <definedName name="HTML5_1" hidden="1">"'[BSC-MTX Tool 4.04.03.xls]Materials List'!$A$1:$E$72"</definedName>
    <definedName name="HTML6_1" hidden="1">"'[BSC-MTX Tool 4.04.03.xls]Results'!$A$1:$E$73"</definedName>
    <definedName name="hufegyatsdgeoires" localSheetId="1" hidden="1">{#N/A,#N/A,TRUE,"BT M200 da 10x20"}</definedName>
    <definedName name="hufegyatsdgeoires" hidden="1">{#N/A,#N/A,TRUE,"BT M200 da 10x20"}</definedName>
    <definedName name="huy" localSheetId="1" hidden="1">{"'Sheet1'!$L$16"}</definedName>
    <definedName name="huy" hidden="1">{"'Sheet1'!$L$16"}</definedName>
    <definedName name="ira" hidden="1">#REF!</definedName>
    <definedName name="jfryury" localSheetId="1" hidden="1">{"'Sheet1'!$L$16"}</definedName>
    <definedName name="jfryury" hidden="1">{"'Sheet1'!$L$16"}</definedName>
    <definedName name="jjj" hidden="1">#REF!</definedName>
    <definedName name="jkghgj" localSheetId="1" hidden="1">{"'Sheet1'!$L$16"}</definedName>
    <definedName name="jkghgj" hidden="1">{"'Sheet1'!$L$16"}</definedName>
    <definedName name="jyrerfts" localSheetId="1" hidden="1">{"'Sheet1'!$L$16"}</definedName>
    <definedName name="jyrerfts" hidden="1">{"'Sheet1'!$L$16"}</definedName>
    <definedName name="kdHFASHFASJK" hidden="1">#REF!</definedName>
    <definedName name="lan" localSheetId="1" hidden="1">{#N/A,#N/A,TRUE,"BT M200 da 10x20"}</definedName>
    <definedName name="lan" hidden="1">{#N/A,#N/A,TRUE,"BT M200 da 10x20"}</definedName>
    <definedName name="lol" localSheetId="1" hidden="1">{#N/A,#N/A,FALSE,"W-Cons";#N/A,#N/A,FALSE,"MTAs";#N/A,#N/A,FALSE,"BTAs";#N/A,#N/A,FALSE,"D.C.";#N/A,#N/A,FALSE,"L.A."}</definedName>
    <definedName name="lol" hidden="1">{#N/A,#N/A,FALSE,"W-Cons";#N/A,#N/A,FALSE,"MTAs";#N/A,#N/A,FALSE,"BTAs";#N/A,#N/A,FALSE,"D.C.";#N/A,#N/A,FALSE,"L.A."}</definedName>
    <definedName name="MULTI" localSheetId="1" hidden="1">'[4]ocean voyage'!#REF!</definedName>
    <definedName name="MULTI" hidden="1">'[4]ocean voyage'!#REF!</definedName>
    <definedName name="OrderTable" hidden="1">#REF!</definedName>
    <definedName name="ProdForm" hidden="1">#REF!</definedName>
    <definedName name="Product" hidden="1">#REF!</definedName>
    <definedName name="qfwfaf" localSheetId="1" hidden="1">{#N/A,#N/A,TRUE,"BT M200 da 10x20"}</definedName>
    <definedName name="qfwfaf" hidden="1">{#N/A,#N/A,TRUE,"BT M200 da 10x20"}</definedName>
    <definedName name="qqwq" localSheetId="1" hidden="1">{#N/A,#N/A,FALSE,"sum";#N/A,#N/A,FALSE,"MARTV";#N/A,#N/A,FALSE,"APRTV"}</definedName>
    <definedName name="qqwq" hidden="1">{#N/A,#N/A,FALSE,"sum";#N/A,#N/A,FALSE,"MARTV";#N/A,#N/A,FALSE,"APRTV"}</definedName>
    <definedName name="qwe" localSheetId="1" hidden="1">{#N/A,#N/A,FALSE,"W-Cons";#N/A,#N/A,FALSE,"MTAs";#N/A,#N/A,FALSE,"BTAs";#N/A,#N/A,FALSE,"D.C.";#N/A,#N/A,FALSE,"L.A."}</definedName>
    <definedName name="qwe" hidden="1">{#N/A,#N/A,FALSE,"W-Cons";#N/A,#N/A,FALSE,"MTAs";#N/A,#N/A,FALSE,"BTAs";#N/A,#N/A,FALSE,"D.C.";#N/A,#N/A,FALSE,"L.A."}</definedName>
    <definedName name="qwer" localSheetId="1" hidden="1">{"Value to Sprint PCS",#N/A,FALSE,"Value to Sprint PCS";"Value to Affiliate",#N/A,FALSE,"Value of 8% Royalty";#N/A,#N/A,FALSE,"Value Summary"}</definedName>
    <definedName name="qwer" hidden="1">{"Value to Sprint PCS",#N/A,FALSE,"Value to Sprint PCS";"Value to Affiliate",#N/A,FALSE,"Value of 8% Royalty";#N/A,#N/A,FALSE,"Value Summary"}</definedName>
    <definedName name="RCArea" hidden="1">#REF!</definedName>
    <definedName name="rck" localSheetId="1" hidden="1">'[5]ocean voyage'!#REF!</definedName>
    <definedName name="rck" hidden="1">'[5]ocean voyage'!#REF!</definedName>
    <definedName name="Revised_with_increased30s" hidden="1">#REF!</definedName>
    <definedName name="s" localSheetId="1" hidden="1">'[5]ocean voyage'!#REF!</definedName>
    <definedName name="s" hidden="1">'[5]ocean voyage'!#REF!</definedName>
    <definedName name="Sakthi" localSheetId="1" hidden="1">'[4]ocean voyage'!#REF!</definedName>
    <definedName name="Sakthi" hidden="1">'[4]ocean voyage'!#REF!</definedName>
    <definedName name="SAPBEXdnldView" hidden="1">"3UQTG61FWD0NXQT53AUYKZNNK"</definedName>
    <definedName name="SAPBEXsysID" hidden="1">"GFP"</definedName>
    <definedName name="Screenshots" localSheetId="1" hidden="1">{#N/A,#N/A,FALSE,"W-Cons";#N/A,#N/A,FALSE,"MTAs";#N/A,#N/A,FALSE,"BTAs";#N/A,#N/A,FALSE,"D.C.";#N/A,#N/A,FALSE,"L.A."}</definedName>
    <definedName name="Screenshots" hidden="1">{#N/A,#N/A,FALSE,"W-Cons";#N/A,#N/A,FALSE,"MTAs";#N/A,#N/A,FALSE,"BTAs";#N/A,#N/A,FALSE,"D.C.";#N/A,#N/A,FALSE,"L.A."}</definedName>
    <definedName name="sdfsgsp" localSheetId="1" hidden="1">{#N/A,#N/A,FALSE,"sum";#N/A,#N/A,FALSE,"MARTV";#N/A,#N/A,FALSE,"APRTV"}</definedName>
    <definedName name="sdfsgsp" hidden="1">{#N/A,#N/A,FALSE,"sum";#N/A,#N/A,FALSE,"MARTV";#N/A,#N/A,FALSE,"APRTV"}</definedName>
    <definedName name="sdfupoisdf" localSheetId="1" hidden="1">{"'Sheet1'!$L$16"}</definedName>
    <definedName name="sdfupoisdf" hidden="1">{"'Sheet1'!$L$16"}</definedName>
    <definedName name="sdgfsdgdsg" localSheetId="1" hidden="1">{"'Sheet1'!$L$16"}</definedName>
    <definedName name="sdgfsdgdsg" hidden="1">{"'Sheet1'!$L$16"}</definedName>
    <definedName name="sdgjpsghslfdk" localSheetId="1" hidden="1">{#N/A,#N/A,TRUE,"BT M200 da 10x20"}</definedName>
    <definedName name="sdgjpsghslfdk" hidden="1">{#N/A,#N/A,TRUE,"BT M200 da 10x20"}</definedName>
    <definedName name="sdgs" localSheetId="1" hidden="1">{"'Sheet1'!$L$16"}</definedName>
    <definedName name="sdgs" hidden="1">{"'Sheet1'!$L$16"}</definedName>
    <definedName name="sfgdshte" localSheetId="1" hidden="1">{#N/A,#N/A,TRUE,"BT M200 da 10x20"}</definedName>
    <definedName name="sfgdshte" hidden="1">{#N/A,#N/A,TRUE,"BT M200 da 10x20"}</definedName>
    <definedName name="sgfdsfaf" localSheetId="1" hidden="1">{"'Sheet1'!$L$16"}</definedName>
    <definedName name="sgfdsfaf" hidden="1">{"'Sheet1'!$L$16"}</definedName>
    <definedName name="sghfgestre" localSheetId="1" hidden="1">{#N/A,#N/A,TRUE,"BT M200 da 10x20"}</definedName>
    <definedName name="sghfgestre" hidden="1">{#N/A,#N/A,TRUE,"BT M200 da 10x20"}</definedName>
    <definedName name="shrsdgrhs" localSheetId="1" hidden="1">{#N/A,#N/A,FALSE,"sum";#N/A,#N/A,FALSE,"MARTV";#N/A,#N/A,FALSE,"APRTV"}</definedName>
    <definedName name="shrsdgrhs" hidden="1">{#N/A,#N/A,FALSE,"sum";#N/A,#N/A,FALSE,"MARTV";#N/A,#N/A,FALSE,"APRTV"}</definedName>
    <definedName name="SpecialPrice" hidden="1">#REF!</definedName>
    <definedName name="sss" localSheetId="1" hidden="1">'[5]ocean voyage'!#REF!</definedName>
    <definedName name="sss" hidden="1">'[5]ocean voyage'!#REF!</definedName>
    <definedName name="tbl_ProdInfo" hidden="1">#REF!</definedName>
    <definedName name="test" hidden="1">'[6]ocean voyage'!#REF!</definedName>
    <definedName name="test2" hidden="1">#REF!</definedName>
    <definedName name="test5" hidden="1">'[6]ocean voyage'!#REF!</definedName>
    <definedName name="tie" localSheetId="1" hidden="1">{"Value to Sprint PCS",#N/A,FALSE,"Value to Sprint PCS";"Value to Affiliate",#N/A,FALSE,"Value of 8% Royalty";#N/A,#N/A,FALSE,"Value Summary"}</definedName>
    <definedName name="tie" hidden="1">{"Value to Sprint PCS",#N/A,FALSE,"Value to Sprint PCS";"Value to Affiliate",#N/A,FALSE,"Value of 8% Royalty";#N/A,#N/A,FALSE,"Value Summary"}</definedName>
    <definedName name="ttttetet" hidden="1">'[6]ocean voyage'!#REF!</definedName>
    <definedName name="WEG1CBU" localSheetId="1" hidden="1">'[8]ocean voyage'!#REF!</definedName>
    <definedName name="WEG1CBU" hidden="1">'[9]ocean voyage'!#REF!</definedName>
    <definedName name="wewew" localSheetId="1" hidden="1">{#N/A,#N/A,FALSE,"sum";#N/A,#N/A,FALSE,"MARTV";#N/A,#N/A,FALSE,"APRTV"}</definedName>
    <definedName name="wewew" hidden="1">{#N/A,#N/A,FALSE,"sum";#N/A,#N/A,FALSE,"MARTV";#N/A,#N/A,FALSE,"APRTV"}</definedName>
    <definedName name="wrn.Affiliate._.Financials." localSheetId="1" hidden="1">{"Income Statement",#N/A,TRUE,"Financials";"Balance Sheet and Cash Flow",#N/A,TRUE,"Financials";"Capital Schedule",#N/A,TRUE,"Financials"}</definedName>
    <definedName name="wrn.Affiliate._.Financials." hidden="1">{"Income Statement",#N/A,TRUE,"Financials";"Balance Sheet and Cash Flow",#N/A,TRUE,"Financials";"Capital Schedule",#N/A,TRUE,"Financials"}</definedName>
    <definedName name="wrn.all." localSheetId="1" hidden="1">{#N/A,#N/A,FALSE,"W-Cons";#N/A,#N/A,FALSE,"MTAs";#N/A,#N/A,FALSE,"BTAs";#N/A,#N/A,FALSE,"D.C.";#N/A,#N/A,FALSE,"L.A."}</definedName>
    <definedName name="wrn.all." hidden="1">{#N/A,#N/A,FALSE,"W-Cons";#N/A,#N/A,FALSE,"MTAs";#N/A,#N/A,FALSE,"BTAs";#N/A,#N/A,FALSE,"D.C.";#N/A,#N/A,FALSE,"L.A."}</definedName>
    <definedName name="wrn.BAOCAO." localSheetId="1" hidden="1">{#N/A,#N/A,FALSE,"sum";#N/A,#N/A,FALSE,"MARTV";#N/A,#N/A,FALSE,"APRTV"}</definedName>
    <definedName name="wrn.BAOCAO." hidden="1">{#N/A,#N/A,FALSE,"sum";#N/A,#N/A,FALSE,"MARTV";#N/A,#N/A,FALSE,"APRTV"}</definedName>
    <definedName name="wrn.baocaonew" localSheetId="1" hidden="1">{#N/A,#N/A,FALSE,"sum";#N/A,#N/A,FALSE,"MARTV";#N/A,#N/A,FALSE,"APRTV"}</definedName>
    <definedName name="wrn.baocaonew" hidden="1">{#N/A,#N/A,FALSE,"sum";#N/A,#N/A,FALSE,"MARTV";#N/A,#N/A,FALSE,"APRTV"}</definedName>
    <definedName name="wrn.Executive._.package." localSheetId="1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test." localSheetId="1" hidden="1">{#N/A,#N/A,FALSE,"Software";#N/A,#N/A,FALSE,"Labor";#N/A,#N/A,FALSE,"Software"}</definedName>
    <definedName name="wrn.test." hidden="1">{#N/A,#N/A,FALSE,"Software";#N/A,#N/A,FALSE,"Labor";#N/A,#N/A,FALSE,"Software"}</definedName>
    <definedName name="wrn.Value._.Summaries." localSheetId="1" hidden="1">{"Value to Sprint PCS",#N/A,FALSE,"Value to Sprint PCS";"Value to Affiliate",#N/A,FALSE,"Value of 8% Royalty";#N/A,#N/A,FALSE,"Value Summary"}</definedName>
    <definedName name="wrn.Value._.Summaries." hidden="1">{"Value to Sprint PCS",#N/A,FALSE,"Value to Sprint PCS";"Value to Affiliate",#N/A,FALSE,"Value of 8% Royalty";#N/A,#N/A,FALSE,"Value Summary"}</definedName>
    <definedName name="wrn.vd." localSheetId="1" hidden="1">{#N/A,#N/A,TRUE,"BT M200 da 10x20"}</definedName>
    <definedName name="wrn.vd." hidden="1">{#N/A,#N/A,TRUE,"BT M200 da 10x20"}</definedName>
    <definedName name="www" hidden="1">'[6]ocean voyage'!#REF!</definedName>
    <definedName name="yrete" localSheetId="1" hidden="1">{#N/A,#N/A,TRUE,"BT M200 da 10x20"}</definedName>
    <definedName name="yrete" hidden="1">{#N/A,#N/A,TRUE,"BT M200 da 10x20"}</definedName>
    <definedName name="zdf" localSheetId="1" hidden="1">{#N/A,#N/A,FALSE,"sum";#N/A,#N/A,FALSE,"MARTV";#N/A,#N/A,FALSE,"APRTV"}</definedName>
    <definedName name="zdf" hidden="1">{#N/A,#N/A,FALSE,"sum";#N/A,#N/A,FALSE,"MARTV";#N/A,#N/A,FALSE,"APRTV"}</definedName>
    <definedName name="zz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W11" i="1" l="1"/>
  <c r="H8" i="1"/>
  <c r="H9" i="1"/>
  <c r="H10" i="1"/>
  <c r="K11" i="1"/>
  <c r="K12" i="2" s="1"/>
  <c r="K9" i="1"/>
  <c r="T9" i="1" s="1"/>
  <c r="U9" i="1" s="1"/>
  <c r="K8" i="1"/>
  <c r="K9" i="2" s="1"/>
  <c r="K10" i="1"/>
  <c r="K11" i="2" s="1"/>
  <c r="O10" i="2"/>
  <c r="Q10" i="2"/>
  <c r="Q9" i="2"/>
  <c r="R9" i="2" s="1"/>
  <c r="S9" i="1"/>
  <c r="Y11" i="1"/>
  <c r="X11" i="2"/>
  <c r="AC7" i="1"/>
  <c r="AC7" i="2" s="1"/>
  <c r="AA7" i="1"/>
  <c r="AA7" i="2" s="1"/>
  <c r="W7" i="1"/>
  <c r="M10" i="1"/>
  <c r="J9" i="1"/>
  <c r="K18" i="2"/>
  <c r="L18" i="2"/>
  <c r="K17" i="2"/>
  <c r="L17" i="2"/>
  <c r="K16" i="2"/>
  <c r="X13" i="2"/>
  <c r="AC18" i="2"/>
  <c r="AC17" i="2"/>
  <c r="AC13" i="2"/>
  <c r="Q8" i="2"/>
  <c r="I20" i="2"/>
  <c r="S20" i="2"/>
  <c r="I19" i="2"/>
  <c r="S19" i="2"/>
  <c r="I18" i="2"/>
  <c r="S18" i="2"/>
  <c r="I17" i="2"/>
  <c r="J17" i="2"/>
  <c r="I16" i="2"/>
  <c r="J16" i="2"/>
  <c r="S16" i="2"/>
  <c r="I15" i="2"/>
  <c r="S15" i="2"/>
  <c r="I14" i="2"/>
  <c r="J14" i="2"/>
  <c r="I11" i="2"/>
  <c r="J11" i="2"/>
  <c r="I9" i="2"/>
  <c r="J9" i="2" s="1"/>
  <c r="I6" i="2"/>
  <c r="X9" i="2"/>
  <c r="AE9" i="2"/>
  <c r="O8" i="2"/>
  <c r="O17" i="2"/>
  <c r="O16" i="2"/>
  <c r="O11" i="2"/>
  <c r="Q20" i="2"/>
  <c r="Q19" i="2"/>
  <c r="R19" i="2"/>
  <c r="Q18" i="2"/>
  <c r="R18" i="2"/>
  <c r="Q17" i="2"/>
  <c r="R17" i="2"/>
  <c r="Q16" i="2"/>
  <c r="Q15" i="2"/>
  <c r="Q14" i="2"/>
  <c r="Q12" i="2"/>
  <c r="R12" i="2" s="1"/>
  <c r="Q11" i="2"/>
  <c r="R11" i="2" s="1"/>
  <c r="Q6" i="2"/>
  <c r="O20" i="2"/>
  <c r="P20" i="2"/>
  <c r="O19" i="2"/>
  <c r="O18" i="2"/>
  <c r="P18" i="2"/>
  <c r="O15" i="2"/>
  <c r="O14" i="2"/>
  <c r="P14" i="2"/>
  <c r="O12" i="2"/>
  <c r="P12" i="2" s="1"/>
  <c r="O6" i="2"/>
  <c r="K6" i="2"/>
  <c r="AD20" i="2"/>
  <c r="AC20" i="2"/>
  <c r="AB20" i="2"/>
  <c r="AA20" i="2"/>
  <c r="AD19" i="2"/>
  <c r="AC19" i="2"/>
  <c r="AB19" i="2"/>
  <c r="AA19" i="2"/>
  <c r="AD18" i="2"/>
  <c r="AB18" i="2"/>
  <c r="AA18" i="2"/>
  <c r="AD17" i="2"/>
  <c r="AB17" i="2"/>
  <c r="AA17" i="2"/>
  <c r="AD16" i="2"/>
  <c r="AC16" i="2"/>
  <c r="AB16" i="2"/>
  <c r="AA16" i="2"/>
  <c r="AD15" i="2"/>
  <c r="AB15" i="2"/>
  <c r="AA15" i="2"/>
  <c r="AD14" i="2"/>
  <c r="AC14" i="2"/>
  <c r="AB14" i="2"/>
  <c r="AA14" i="2"/>
  <c r="AD13" i="2"/>
  <c r="AB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B8" i="2"/>
  <c r="AD7" i="2"/>
  <c r="AB7" i="2"/>
  <c r="AD6" i="2"/>
  <c r="AC6" i="2"/>
  <c r="AB6" i="2"/>
  <c r="AA6" i="2"/>
  <c r="X20" i="2"/>
  <c r="Y20" i="2"/>
  <c r="X19" i="2"/>
  <c r="Y19" i="2"/>
  <c r="X18" i="2"/>
  <c r="W18" i="2"/>
  <c r="W13" i="2"/>
  <c r="Y13" i="2"/>
  <c r="X17" i="2"/>
  <c r="X15" i="2"/>
  <c r="Y15" i="2"/>
  <c r="X14" i="2"/>
  <c r="Y14" i="2"/>
  <c r="X6" i="2"/>
  <c r="M20" i="2"/>
  <c r="R20" i="2"/>
  <c r="G20" i="2"/>
  <c r="C20" i="2"/>
  <c r="M19" i="2"/>
  <c r="P19" i="2"/>
  <c r="C19" i="2"/>
  <c r="M18" i="2"/>
  <c r="C18" i="2"/>
  <c r="W17" i="2"/>
  <c r="Y17" i="2"/>
  <c r="M17" i="2"/>
  <c r="P17" i="2"/>
  <c r="C17" i="2"/>
  <c r="W16" i="2"/>
  <c r="M16" i="2"/>
  <c r="P16" i="2"/>
  <c r="C16" i="2"/>
  <c r="W15" i="2"/>
  <c r="M15" i="2"/>
  <c r="M14" i="2"/>
  <c r="R14" i="2"/>
  <c r="H13" i="2"/>
  <c r="M13" i="2"/>
  <c r="R13" i="2"/>
  <c r="G13" i="2"/>
  <c r="F13" i="2"/>
  <c r="F7" i="2"/>
  <c r="F8" i="2"/>
  <c r="M12" i="2"/>
  <c r="G12" i="2"/>
  <c r="G8" i="2"/>
  <c r="G7" i="2"/>
  <c r="W11" i="2"/>
  <c r="W22" i="2"/>
  <c r="M11" i="2"/>
  <c r="C11" i="2"/>
  <c r="W10" i="2"/>
  <c r="M10" i="2"/>
  <c r="C10" i="2"/>
  <c r="M9" i="2"/>
  <c r="C9" i="2"/>
  <c r="H8" i="2"/>
  <c r="M8" i="2"/>
  <c r="J1" i="2"/>
  <c r="X1" i="2"/>
  <c r="O13" i="2"/>
  <c r="P13" i="2"/>
  <c r="AA8" i="2"/>
  <c r="AA13" i="2"/>
  <c r="AF12" i="1"/>
  <c r="BD12" i="1"/>
  <c r="BF12" i="1"/>
  <c r="AH12" i="1"/>
  <c r="AF13" i="1"/>
  <c r="BD13" i="1"/>
  <c r="AN13" i="1"/>
  <c r="J1" i="1"/>
  <c r="X1" i="1"/>
  <c r="G7" i="1"/>
  <c r="S11" i="1"/>
  <c r="M11" i="1"/>
  <c r="R11" i="1"/>
  <c r="G11" i="1"/>
  <c r="C10" i="1"/>
  <c r="C9" i="1"/>
  <c r="C8" i="1"/>
  <c r="AV13" i="1"/>
  <c r="S10" i="1"/>
  <c r="J10" i="1"/>
  <c r="J11" i="1"/>
  <c r="F7" i="1"/>
  <c r="Y8" i="1"/>
  <c r="W8" i="2"/>
  <c r="W7" i="2"/>
  <c r="AC15" i="2"/>
  <c r="X16" i="2"/>
  <c r="Y16" i="2"/>
  <c r="AF14" i="1"/>
  <c r="AV14" i="1"/>
  <c r="AE14" i="2"/>
  <c r="AN12" i="1"/>
  <c r="AV12" i="1"/>
  <c r="AX12" i="1"/>
  <c r="AP12" i="1"/>
  <c r="BD14" i="1"/>
  <c r="Y10" i="1"/>
  <c r="R15" i="2"/>
  <c r="AN14" i="1"/>
  <c r="P15" i="2"/>
  <c r="I8" i="2"/>
  <c r="S8" i="2"/>
  <c r="J20" i="2"/>
  <c r="S17" i="2"/>
  <c r="K19" i="2"/>
  <c r="T19" i="2"/>
  <c r="U19" i="2"/>
  <c r="K15" i="2"/>
  <c r="L15" i="2"/>
  <c r="K14" i="2"/>
  <c r="L14" i="2"/>
  <c r="X8" i="2"/>
  <c r="Y8" i="2"/>
  <c r="Q13" i="2"/>
  <c r="AC8" i="2"/>
  <c r="L16" i="2"/>
  <c r="T16" i="2"/>
  <c r="U16" i="2"/>
  <c r="K20" i="2"/>
  <c r="I13" i="2"/>
  <c r="S13" i="2"/>
  <c r="S14" i="2"/>
  <c r="T18" i="2"/>
  <c r="U18" i="2"/>
  <c r="J18" i="2"/>
  <c r="T17" i="2"/>
  <c r="U17" i="2"/>
  <c r="J19" i="2"/>
  <c r="J15" i="2"/>
  <c r="L19" i="2"/>
  <c r="T14" i="2"/>
  <c r="U14" i="2"/>
  <c r="T15" i="2"/>
  <c r="U15" i="2"/>
  <c r="T20" i="2"/>
  <c r="U20" i="2"/>
  <c r="L20" i="2"/>
  <c r="J13" i="2"/>
  <c r="K13" i="2"/>
  <c r="L13" i="2"/>
  <c r="K8" i="2"/>
  <c r="T8" i="2"/>
  <c r="U8" i="2"/>
  <c r="X12" i="2"/>
  <c r="Y12" i="2"/>
  <c r="O9" i="2"/>
  <c r="P9" i="2" s="1"/>
  <c r="X7" i="1"/>
  <c r="X7" i="2" s="1"/>
  <c r="Y7" i="2" s="1"/>
  <c r="X2" i="2" s="1"/>
  <c r="Y9" i="1"/>
  <c r="X10" i="2"/>
  <c r="Y10" i="2"/>
  <c r="I12" i="2"/>
  <c r="S12" i="2"/>
  <c r="I10" i="2"/>
  <c r="J10" i="2" s="1"/>
  <c r="S10" i="2"/>
  <c r="I7" i="1"/>
  <c r="I7" i="2" s="1"/>
  <c r="J7" i="2" s="1"/>
  <c r="S8" i="1"/>
  <c r="R10" i="1"/>
  <c r="P10" i="1"/>
  <c r="P8" i="2"/>
  <c r="R8" i="2"/>
  <c r="L8" i="2"/>
  <c r="T13" i="2"/>
  <c r="U13" i="2"/>
  <c r="Y18" i="2"/>
  <c r="Y11" i="2"/>
  <c r="R16" i="2"/>
  <c r="R10" i="2"/>
  <c r="J8" i="2"/>
  <c r="H7" i="2"/>
  <c r="M7" i="2"/>
  <c r="P11" i="2"/>
  <c r="P10" i="2"/>
  <c r="P11" i="1"/>
  <c r="M9" i="1"/>
  <c r="H7" i="1"/>
  <c r="M7" i="1"/>
  <c r="AF7" i="1"/>
  <c r="M8" i="1"/>
  <c r="P8" i="1"/>
  <c r="J8" i="1"/>
  <c r="O7" i="1"/>
  <c r="O7" i="2" s="1"/>
  <c r="P7" i="2" s="1"/>
  <c r="S9" i="2"/>
  <c r="Y9" i="2"/>
  <c r="Q7" i="1"/>
  <c r="Q7" i="2" s="1"/>
  <c r="R7" i="2" s="1"/>
  <c r="S11" i="2"/>
  <c r="J12" i="2"/>
  <c r="AJ7" i="1"/>
  <c r="AR7" i="1"/>
  <c r="R8" i="1"/>
  <c r="J7" i="1"/>
  <c r="P9" i="1"/>
  <c r="R9" i="1"/>
  <c r="AH7" i="1"/>
  <c r="AN7" i="1"/>
  <c r="AL7" i="1"/>
  <c r="AP7" i="1"/>
  <c r="AV7" i="1"/>
  <c r="AX7" i="1"/>
  <c r="AZ7" i="1"/>
  <c r="BB7" i="1"/>
  <c r="AT7" i="1"/>
  <c r="BD7" i="1"/>
  <c r="BF7" i="1"/>
  <c r="BH7" i="1"/>
  <c r="BJ7" i="1"/>
  <c r="Y7" i="1" l="1"/>
  <c r="X2" i="1" s="1"/>
  <c r="R7" i="1"/>
  <c r="S7" i="1"/>
  <c r="L9" i="2"/>
  <c r="T9" i="2"/>
  <c r="U9" i="2" s="1"/>
  <c r="T10" i="1"/>
  <c r="U10" i="1" s="1"/>
  <c r="T8" i="1"/>
  <c r="U8" i="1" s="1"/>
  <c r="L8" i="1"/>
  <c r="L10" i="1"/>
  <c r="T11" i="2"/>
  <c r="U11" i="2" s="1"/>
  <c r="L11" i="2"/>
  <c r="P7" i="1"/>
  <c r="L11" i="1"/>
  <c r="K10" i="2"/>
  <c r="L10" i="2" s="1"/>
  <c r="L12" i="2"/>
  <c r="T12" i="2"/>
  <c r="U12" i="2" s="1"/>
  <c r="L9" i="1"/>
  <c r="T11" i="1"/>
  <c r="U11" i="1" s="1"/>
  <c r="K7" i="1"/>
  <c r="T10" i="2" l="1"/>
  <c r="U10" i="2" s="1"/>
  <c r="K7" i="2"/>
  <c r="L7" i="1"/>
  <c r="J2" i="1" s="1"/>
  <c r="T7" i="1"/>
  <c r="U7" i="1" s="1"/>
  <c r="L7" i="2" l="1"/>
  <c r="J2" i="2" s="1"/>
  <c r="S7" i="2"/>
  <c r="T7" i="2"/>
  <c r="U7" i="2" s="1"/>
</calcChain>
</file>

<file path=xl/sharedStrings.xml><?xml version="1.0" encoding="utf-8"?>
<sst xmlns="http://schemas.openxmlformats.org/spreadsheetml/2006/main" count="163" uniqueCount="77">
  <si>
    <t>HR</t>
  </si>
  <si>
    <t>SELL OUT</t>
  </si>
  <si>
    <t>SELL IN</t>
  </si>
  <si>
    <t>ACTUAL DAILY</t>
  </si>
  <si>
    <t>REGION</t>
  </si>
  <si>
    <t>CHANEL</t>
  </si>
  <si>
    <t>MÃ NPP</t>
  </si>
  <si>
    <t>TÊN NPP</t>
  </si>
  <si>
    <t>TÊN GSBH</t>
  </si>
  <si>
    <t>#SM</t>
  </si>
  <si>
    <t>#Outlet</t>
  </si>
  <si>
    <t>TARGET SO</t>
  </si>
  <si>
    <t>% ACT/TAR MONTH</t>
  </si>
  <si>
    <t>% MTD + HR/TAR</t>
  </si>
  <si>
    <t>PLAN AVE DAILY</t>
  </si>
  <si>
    <t>% Plan vs Act</t>
  </si>
  <si>
    <t>RR</t>
  </si>
  <si>
    <t>%RR/TAR</t>
  </si>
  <si>
    <t>TARGET SI</t>
  </si>
  <si>
    <t>MT</t>
  </si>
  <si>
    <t>Nguyễn Thành Long</t>
  </si>
  <si>
    <t>MTS</t>
  </si>
  <si>
    <t>Hương Thủy</t>
  </si>
  <si>
    <t>Lê Văn Thanh Khánh</t>
  </si>
  <si>
    <t>Lotte South</t>
  </si>
  <si>
    <t>Big C South</t>
  </si>
  <si>
    <t>SG Coop</t>
  </si>
  <si>
    <t>Co.op South</t>
  </si>
  <si>
    <t>Phan Thị Trúc Phương</t>
  </si>
  <si>
    <t>MTN</t>
  </si>
  <si>
    <t>Lotte Central</t>
  </si>
  <si>
    <t>Lotte Cen</t>
  </si>
  <si>
    <t>Lotte North</t>
  </si>
  <si>
    <t>Big C Cen</t>
  </si>
  <si>
    <t>Big C North</t>
  </si>
  <si>
    <t>Co.op Cen</t>
  </si>
  <si>
    <t>Co.op North</t>
  </si>
  <si>
    <t>Ave SO/SM/
day</t>
  </si>
  <si>
    <t>Tiến độ tháng</t>
  </si>
  <si>
    <t>GAP SO MTD</t>
  </si>
  <si>
    <t>GAP SI MTD</t>
  </si>
  <si>
    <t>TARGET W1</t>
  </si>
  <si>
    <t xml:space="preserve">ACT W1
</t>
  </si>
  <si>
    <t>% ACT/TAR 
W1</t>
  </si>
  <si>
    <t>SELL IN W1</t>
  </si>
  <si>
    <t>SELL OUT W1</t>
  </si>
  <si>
    <t>SELL IN W2</t>
  </si>
  <si>
    <t>SELL OUT W2</t>
  </si>
  <si>
    <t>% ACT/TAR 
W2</t>
  </si>
  <si>
    <t>ACT W2</t>
  </si>
  <si>
    <t>TARGET W2</t>
  </si>
  <si>
    <t>SELL IN W3</t>
  </si>
  <si>
    <t>SELL OUT W3</t>
  </si>
  <si>
    <t>TARGET W3</t>
  </si>
  <si>
    <t>ACT W3</t>
  </si>
  <si>
    <t>% ACT/TAR 
W3</t>
  </si>
  <si>
    <t>Nguyễn Thị Tưởng</t>
  </si>
  <si>
    <t>SELL OUT W4</t>
  </si>
  <si>
    <t>TARGET W4</t>
  </si>
  <si>
    <t>ACT W4</t>
  </si>
  <si>
    <t>% ACT/TAR 
W4</t>
  </si>
  <si>
    <t>SELL IN W4</t>
  </si>
  <si>
    <t>SELL IN W5</t>
  </si>
  <si>
    <t>SELL OUT W5</t>
  </si>
  <si>
    <t>TARGET W5</t>
  </si>
  <si>
    <t>ACT W5</t>
  </si>
  <si>
    <t>% ACT/TAR 
W5</t>
  </si>
  <si>
    <t>Hương Thủy_North</t>
  </si>
  <si>
    <t>Đơn hàng còn lại phải lên so với commit tháng</t>
  </si>
  <si>
    <t>Trần Huy Hoàng</t>
  </si>
  <si>
    <t>Phạm Thị Bích Hạnh</t>
  </si>
  <si>
    <t>Big C</t>
  </si>
  <si>
    <t>Lotte</t>
  </si>
  <si>
    <t>Co.op</t>
  </si>
  <si>
    <t>ACT DSR
(25.10)</t>
  </si>
  <si>
    <t xml:space="preserve">ACT MTD DSR +HR
 (26.10-28.10)
</t>
  </si>
  <si>
    <t xml:space="preserve">ACT MTD 
(28.10)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</si>
</sst>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2" tint="-9.9978637043366805E-2"/>
      <name val="Times New Roman"/>
      <family val="1"/>
    </font>
    <font>
      <sz val="11"/>
      <color theme="2" tint="-9.9978637043366805E-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63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charset val="163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rgb="FFFF000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F0000"/>
      <name val="Times New Roman"/>
      <family val="1"/>
    </font>
    <font>
      <b/>
      <sz val="13"/>
      <color theme="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6" fillId="0" borderId="0">
      <protection locked="0"/>
    </xf>
    <xf numFmtId="43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>
      <alignment vertical="top"/>
      <protection locked="0"/>
    </xf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4" fillId="0" borderId="0">
      <alignment vertical="top"/>
      <protection locked="0"/>
    </xf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1" fillId="0" borderId="0"/>
    <xf numFmtId="0" fontId="15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22" fillId="0" borderId="0"/>
    <xf numFmtId="43" fontId="23" fillId="0" borderId="0" applyFont="0" applyFill="0" applyBorder="0" applyAlignment="0" applyProtection="0"/>
    <xf numFmtId="0" fontId="23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0" fontId="15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6" fillId="0" borderId="0">
      <protection locked="0"/>
    </xf>
    <xf numFmtId="43" fontId="16" fillId="0" borderId="0">
      <protection locked="0"/>
    </xf>
    <xf numFmtId="0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8" applyNumberFormat="0" applyAlignment="0" applyProtection="0"/>
    <xf numFmtId="0" fontId="32" fillId="11" borderId="9" applyNumberFormat="0" applyAlignment="0" applyProtection="0"/>
    <xf numFmtId="0" fontId="33" fillId="11" borderId="8" applyNumberFormat="0" applyAlignment="0" applyProtection="0"/>
    <xf numFmtId="0" fontId="34" fillId="0" borderId="10" applyNumberFormat="0" applyFill="0" applyAlignment="0" applyProtection="0"/>
    <xf numFmtId="0" fontId="35" fillId="12" borderId="11" applyNumberFormat="0" applyAlignment="0" applyProtection="0"/>
    <xf numFmtId="0" fontId="36" fillId="0" borderId="0" applyNumberFormat="0" applyFill="0" applyBorder="0" applyAlignment="0" applyProtection="0"/>
    <xf numFmtId="0" fontId="1" fillId="13" borderId="12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</cellStyleXfs>
  <cellXfs count="132">
    <xf numFmtId="0" fontId="0" fillId="0" borderId="0" xfId="0"/>
    <xf numFmtId="164" fontId="2" fillId="0" borderId="0" xfId="1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1" applyNumberFormat="1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horizontal="left" vertical="center"/>
    </xf>
    <xf numFmtId="9" fontId="5" fillId="0" borderId="0" xfId="2" applyFont="1" applyFill="1" applyAlignment="1">
      <alignment horizontal="center"/>
    </xf>
    <xf numFmtId="165" fontId="5" fillId="0" borderId="0" xfId="1" quotePrefix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164" fontId="3" fillId="2" borderId="0" xfId="1" applyNumberFormat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164" fontId="7" fillId="2" borderId="4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2" borderId="1" xfId="0" quotePrefix="1" applyNumberFormat="1" applyFont="1" applyFill="1" applyBorder="1" applyAlignment="1">
      <alignment horizontal="center" vertical="center" wrapText="1"/>
    </xf>
    <xf numFmtId="14" fontId="7" fillId="2" borderId="1" xfId="0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3" borderId="1" xfId="1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9" fontId="8" fillId="0" borderId="1" xfId="2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3" fillId="0" borderId="0" xfId="1" applyNumberFormat="1" applyFont="1" applyAlignment="1">
      <alignment horizontal="left" vertical="center"/>
    </xf>
    <xf numFmtId="43" fontId="3" fillId="0" borderId="0" xfId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Fill="1"/>
    <xf numFmtId="164" fontId="3" fillId="0" borderId="0" xfId="2" applyNumberFormat="1" applyFont="1" applyFill="1"/>
    <xf numFmtId="43" fontId="3" fillId="0" borderId="0" xfId="1" applyFont="1" applyAlignment="1">
      <alignment horizontal="center"/>
    </xf>
    <xf numFmtId="164" fontId="9" fillId="0" borderId="0" xfId="4" applyNumberFormat="1" applyFill="1"/>
    <xf numFmtId="164" fontId="10" fillId="0" borderId="0" xfId="1" applyNumberFormat="1" applyFont="1" applyFill="1" applyAlignment="1">
      <alignment horizontal="left" vertical="center"/>
    </xf>
    <xf numFmtId="9" fontId="10" fillId="0" borderId="0" xfId="2" applyFont="1" applyFill="1" applyAlignment="1">
      <alignment horizontal="center"/>
    </xf>
    <xf numFmtId="164" fontId="10" fillId="0" borderId="0" xfId="1" applyNumberFormat="1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164" fontId="11" fillId="5" borderId="0" xfId="1" applyNumberFormat="1" applyFont="1" applyFill="1" applyAlignment="1">
      <alignment horizontal="left" vertical="center"/>
    </xf>
    <xf numFmtId="164" fontId="12" fillId="6" borderId="0" xfId="1" applyNumberFormat="1" applyFont="1" applyFill="1" applyAlignment="1">
      <alignment horizontal="left" vertical="center"/>
    </xf>
    <xf numFmtId="9" fontId="12" fillId="6" borderId="0" xfId="2" applyFont="1" applyFill="1" applyAlignment="1">
      <alignment horizontal="left" vertical="center"/>
    </xf>
    <xf numFmtId="9" fontId="11" fillId="5" borderId="0" xfId="2" applyFont="1" applyFill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vertical="center"/>
    </xf>
    <xf numFmtId="164" fontId="3" fillId="0" borderId="0" xfId="0" applyNumberFormat="1" applyFont="1"/>
    <xf numFmtId="164" fontId="10" fillId="0" borderId="0" xfId="1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3" fontId="10" fillId="0" borderId="0" xfId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/>
    <xf numFmtId="164" fontId="24" fillId="0" borderId="0" xfId="1" applyNumberFormat="1" applyFont="1" applyFill="1"/>
    <xf numFmtId="0" fontId="24" fillId="0" borderId="0" xfId="0" applyFont="1"/>
    <xf numFmtId="164" fontId="24" fillId="0" borderId="0" xfId="2" applyNumberFormat="1" applyFont="1" applyFill="1" applyAlignment="1">
      <alignment horizontal="center"/>
    </xf>
    <xf numFmtId="164" fontId="6" fillId="0" borderId="0" xfId="1" applyNumberFormat="1" applyFont="1" applyFill="1" applyAlignment="1">
      <alignment vertical="center"/>
    </xf>
    <xf numFmtId="164" fontId="24" fillId="0" borderId="0" xfId="2" applyNumberFormat="1" applyFont="1" applyFill="1"/>
    <xf numFmtId="9" fontId="3" fillId="0" borderId="0" xfId="2" applyFont="1" applyAlignment="1">
      <alignment horizontal="center"/>
    </xf>
    <xf numFmtId="164" fontId="41" fillId="0" borderId="0" xfId="2" applyNumberFormat="1" applyFont="1" applyFill="1" applyAlignment="1">
      <alignment vertical="center"/>
    </xf>
    <xf numFmtId="9" fontId="3" fillId="0" borderId="0" xfId="2" applyFont="1" applyFill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 applyFill="1"/>
    <xf numFmtId="164" fontId="6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/>
    </xf>
    <xf numFmtId="164" fontId="24" fillId="0" borderId="0" xfId="1" applyNumberFormat="1" applyFont="1" applyAlignment="1">
      <alignment horizontal="center" vertical="center"/>
    </xf>
    <xf numFmtId="164" fontId="41" fillId="0" borderId="0" xfId="1" applyNumberFormat="1" applyFont="1" applyFill="1" applyAlignment="1">
      <alignment vertical="center"/>
    </xf>
    <xf numFmtId="164" fontId="24" fillId="0" borderId="0" xfId="1" applyNumberFormat="1" applyFont="1" applyAlignment="1">
      <alignment horizontal="center"/>
    </xf>
    <xf numFmtId="164" fontId="41" fillId="0" borderId="0" xfId="2" applyNumberFormat="1" applyFont="1" applyFill="1"/>
    <xf numFmtId="164" fontId="41" fillId="0" borderId="0" xfId="1" applyNumberFormat="1" applyFont="1" applyAlignment="1">
      <alignment vertical="center"/>
    </xf>
    <xf numFmtId="164" fontId="41" fillId="0" borderId="0" xfId="1" applyNumberFormat="1" applyFont="1" applyAlignment="1"/>
    <xf numFmtId="164" fontId="41" fillId="0" borderId="0" xfId="1" applyNumberFormat="1" applyFont="1" applyAlignment="1">
      <alignment horizontal="left"/>
    </xf>
    <xf numFmtId="164" fontId="41" fillId="0" borderId="0" xfId="1" applyNumberFormat="1" applyFont="1" applyFill="1" applyAlignment="1">
      <alignment horizontal="left"/>
    </xf>
    <xf numFmtId="43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38" borderId="1" xfId="1" applyNumberFormat="1" applyFont="1" applyFill="1" applyBorder="1" applyAlignment="1">
      <alignment horizontal="left" vertical="center"/>
    </xf>
    <xf numFmtId="164" fontId="3" fillId="38" borderId="1" xfId="1" applyNumberFormat="1" applyFont="1" applyFill="1" applyBorder="1" applyAlignment="1">
      <alignment horizontal="center" vertical="center"/>
    </xf>
    <xf numFmtId="164" fontId="3" fillId="38" borderId="1" xfId="1" applyNumberFormat="1" applyFont="1" applyFill="1" applyBorder="1" applyAlignment="1">
      <alignment horizontal="left" vertical="center"/>
    </xf>
    <xf numFmtId="9" fontId="8" fillId="38" borderId="1" xfId="2" applyFont="1" applyFill="1" applyBorder="1" applyAlignment="1">
      <alignment horizontal="center" vertical="center"/>
    </xf>
    <xf numFmtId="164" fontId="8" fillId="38" borderId="1" xfId="1" applyNumberFormat="1" applyFont="1" applyFill="1" applyBorder="1" applyAlignment="1">
      <alignment horizontal="center" vertical="center"/>
    </xf>
    <xf numFmtId="0" fontId="8" fillId="38" borderId="0" xfId="0" applyFont="1" applyFill="1" applyAlignment="1">
      <alignment vertical="center"/>
    </xf>
    <xf numFmtId="164" fontId="1" fillId="38" borderId="1" xfId="1" applyNumberFormat="1" applyFill="1" applyBorder="1" applyAlignment="1">
      <alignment horizontal="center" vertical="center"/>
    </xf>
    <xf numFmtId="164" fontId="0" fillId="38" borderId="1" xfId="1" applyNumberFormat="1" applyFont="1" applyFill="1" applyBorder="1" applyAlignment="1">
      <alignment horizontal="center" vertical="center"/>
    </xf>
    <xf numFmtId="164" fontId="7" fillId="38" borderId="0" xfId="0" applyNumberFormat="1" applyFont="1" applyFill="1" applyAlignment="1">
      <alignment vertical="center"/>
    </xf>
    <xf numFmtId="0" fontId="6" fillId="38" borderId="0" xfId="0" applyFont="1" applyFill="1" applyAlignment="1">
      <alignment horizontal="center" vertical="center" wrapText="1"/>
    </xf>
    <xf numFmtId="43" fontId="24" fillId="0" borderId="0" xfId="0" applyNumberFormat="1" applyFont="1"/>
    <xf numFmtId="164" fontId="24" fillId="0" borderId="0" xfId="0" applyNumberFormat="1" applyFont="1" applyAlignment="1">
      <alignment vertical="center"/>
    </xf>
    <xf numFmtId="0" fontId="3" fillId="0" borderId="0" xfId="0" quotePrefix="1" applyFont="1"/>
    <xf numFmtId="164" fontId="42" fillId="5" borderId="0" xfId="1" applyNumberFormat="1" applyFont="1" applyFill="1" applyAlignment="1">
      <alignment horizontal="left" vertical="center"/>
    </xf>
    <xf numFmtId="9" fontId="42" fillId="5" borderId="0" xfId="2" applyFont="1" applyFill="1" applyAlignment="1">
      <alignment horizontal="left" vertical="center"/>
    </xf>
    <xf numFmtId="164" fontId="42" fillId="6" borderId="0" xfId="1" applyNumberFormat="1" applyFont="1" applyFill="1" applyAlignment="1">
      <alignment horizontal="left" vertical="center"/>
    </xf>
    <xf numFmtId="9" fontId="42" fillId="6" borderId="0" xfId="2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2" applyNumberFormat="1" applyFont="1" applyFill="1" applyAlignment="1">
      <alignment horizontal="center"/>
    </xf>
    <xf numFmtId="164" fontId="24" fillId="0" borderId="0" xfId="0" applyNumberFormat="1" applyFont="1"/>
    <xf numFmtId="164" fontId="7" fillId="2" borderId="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067">
    <cellStyle name="20% - Accent1" xfId="1043" builtinId="30" customBuiltin="1"/>
    <cellStyle name="20% - Accent2" xfId="1047" builtinId="34" customBuiltin="1"/>
    <cellStyle name="20% - Accent3" xfId="1051" builtinId="38" customBuiltin="1"/>
    <cellStyle name="20% - Accent4" xfId="1055" builtinId="42" customBuiltin="1"/>
    <cellStyle name="20% - Accent5" xfId="1059" builtinId="46" customBuiltin="1"/>
    <cellStyle name="20% - Accent6" xfId="1063" builtinId="50" customBuiltin="1"/>
    <cellStyle name="40% - Accent1" xfId="1044" builtinId="31" customBuiltin="1"/>
    <cellStyle name="40% - Accent2" xfId="1048" builtinId="35" customBuiltin="1"/>
    <cellStyle name="40% - Accent3" xfId="1052" builtinId="39" customBuiltin="1"/>
    <cellStyle name="40% - Accent4" xfId="1056" builtinId="43" customBuiltin="1"/>
    <cellStyle name="40% - Accent5" xfId="1060" builtinId="47" customBuiltin="1"/>
    <cellStyle name="40% - Accent6" xfId="1064" builtinId="51" customBuiltin="1"/>
    <cellStyle name="60% - Accent1" xfId="1045" builtinId="32" customBuiltin="1"/>
    <cellStyle name="60% - Accent2" xfId="1049" builtinId="36" customBuiltin="1"/>
    <cellStyle name="60% - Accent3" xfId="1053" builtinId="40" customBuiltin="1"/>
    <cellStyle name="60% - Accent4" xfId="1057" builtinId="44" customBuiltin="1"/>
    <cellStyle name="60% - Accent5" xfId="1061" builtinId="48" customBuiltin="1"/>
    <cellStyle name="60% - Accent6" xfId="1065" builtinId="52" customBuiltin="1"/>
    <cellStyle name="Accent1" xfId="1042" builtinId="29" customBuiltin="1"/>
    <cellStyle name="Accent2" xfId="1046" builtinId="33" customBuiltin="1"/>
    <cellStyle name="Accent3" xfId="1050" builtinId="37" customBuiltin="1"/>
    <cellStyle name="Accent4" xfId="1054" builtinId="41" customBuiltin="1"/>
    <cellStyle name="Accent5" xfId="1058" builtinId="45" customBuiltin="1"/>
    <cellStyle name="Accent6" xfId="1062" builtinId="49" customBuiltin="1"/>
    <cellStyle name="Bad" xfId="1031" builtinId="27" customBuiltin="1"/>
    <cellStyle name="Calculation" xfId="1035" builtinId="22" customBuiltin="1"/>
    <cellStyle name="Check Cell" xfId="1037" builtinId="23" customBuiltin="1"/>
    <cellStyle name="Comma" xfId="1" builtinId="3"/>
    <cellStyle name="Comma 10" xfId="7" xr:uid="{00000000-0005-0000-0000-00001C000000}"/>
    <cellStyle name="Comma 10 2" xfId="296" xr:uid="{00000000-0005-0000-0000-00001D000000}"/>
    <cellStyle name="Comma 10 2 2" xfId="37" xr:uid="{00000000-0005-0000-0000-00001E000000}"/>
    <cellStyle name="Comma 10 2 2 2" xfId="51" xr:uid="{00000000-0005-0000-0000-00001F000000}"/>
    <cellStyle name="Comma 10 3" xfId="334" xr:uid="{00000000-0005-0000-0000-000020000000}"/>
    <cellStyle name="Comma 10 3 2" xfId="886" xr:uid="{00000000-0005-0000-0000-000021000000}"/>
    <cellStyle name="Comma 10 4" xfId="436" xr:uid="{00000000-0005-0000-0000-000022000000}"/>
    <cellStyle name="Comma 10 4 2" xfId="988" xr:uid="{00000000-0005-0000-0000-000023000000}"/>
    <cellStyle name="Comma 10 5" xfId="30" xr:uid="{00000000-0005-0000-0000-000024000000}"/>
    <cellStyle name="Comma 10 6" xfId="702" xr:uid="{00000000-0005-0000-0000-000025000000}"/>
    <cellStyle name="Comma 10 7" xfId="40" xr:uid="{00000000-0005-0000-0000-000026000000}"/>
    <cellStyle name="Comma 11" xfId="16" xr:uid="{00000000-0005-0000-0000-000027000000}"/>
    <cellStyle name="Comma 11 2" xfId="312" xr:uid="{00000000-0005-0000-0000-000028000000}"/>
    <cellStyle name="Comma 11 2 2" xfId="864" xr:uid="{00000000-0005-0000-0000-000029000000}"/>
    <cellStyle name="Comma 11 3" xfId="452" xr:uid="{00000000-0005-0000-0000-00002A000000}"/>
    <cellStyle name="Comma 11 3 2" xfId="1004" xr:uid="{00000000-0005-0000-0000-00002B000000}"/>
    <cellStyle name="Comma 11 4" xfId="27" xr:uid="{00000000-0005-0000-0000-00002C000000}"/>
    <cellStyle name="Comma 11 5" xfId="718" xr:uid="{00000000-0005-0000-0000-00002D000000}"/>
    <cellStyle name="Comma 12" xfId="22" xr:uid="{00000000-0005-0000-0000-00002E000000}"/>
    <cellStyle name="Comma 12 2" xfId="31" xr:uid="{00000000-0005-0000-0000-00002F000000}"/>
    <cellStyle name="Comma 12 2 2" xfId="194" xr:uid="{00000000-0005-0000-0000-000030000000}"/>
    <cellStyle name="Comma 12 2 2 2" xfId="331" xr:uid="{00000000-0005-0000-0000-000031000000}"/>
    <cellStyle name="Comma 12 2 2 2 2" xfId="883" xr:uid="{00000000-0005-0000-0000-000032000000}"/>
    <cellStyle name="Comma 12 2 2 3" xfId="747" xr:uid="{00000000-0005-0000-0000-000033000000}"/>
    <cellStyle name="Comma 12 2 3" xfId="742" xr:uid="{00000000-0005-0000-0000-000034000000}"/>
    <cellStyle name="Comma 12 2 4" xfId="44" xr:uid="{00000000-0005-0000-0000-000035000000}"/>
    <cellStyle name="Comma 12 3" xfId="736" xr:uid="{00000000-0005-0000-0000-000036000000}"/>
    <cellStyle name="Comma 13" xfId="17" xr:uid="{00000000-0005-0000-0000-000037000000}"/>
    <cellStyle name="Comma 14" xfId="196" xr:uid="{00000000-0005-0000-0000-000038000000}"/>
    <cellStyle name="Comma 14 2" xfId="749" xr:uid="{00000000-0005-0000-0000-000039000000}"/>
    <cellStyle name="Comma 15" xfId="336" xr:uid="{00000000-0005-0000-0000-00003A000000}"/>
    <cellStyle name="Comma 15 2" xfId="888" xr:uid="{00000000-0005-0000-0000-00003B000000}"/>
    <cellStyle name="Comma 16" xfId="471" xr:uid="{00000000-0005-0000-0000-00003C000000}"/>
    <cellStyle name="Comma 17" xfId="602" xr:uid="{00000000-0005-0000-0000-00003D000000}"/>
    <cellStyle name="Comma 18" xfId="1024" xr:uid="{00000000-0005-0000-0000-00003E000000}"/>
    <cellStyle name="Comma 19" xfId="36" xr:uid="{00000000-0005-0000-0000-00003F000000}"/>
    <cellStyle name="Comma 19 2" xfId="50" xr:uid="{00000000-0005-0000-0000-000040000000}"/>
    <cellStyle name="Comma 2" xfId="9" xr:uid="{00000000-0005-0000-0000-000041000000}"/>
    <cellStyle name="Comma 2 10" xfId="152" xr:uid="{00000000-0005-0000-0000-000042000000}"/>
    <cellStyle name="Comma 2 10 2" xfId="297" xr:uid="{00000000-0005-0000-0000-000043000000}"/>
    <cellStyle name="Comma 2 10 2 2" xfId="849" xr:uid="{00000000-0005-0000-0000-000044000000}"/>
    <cellStyle name="Comma 2 10 3" xfId="437" xr:uid="{00000000-0005-0000-0000-000045000000}"/>
    <cellStyle name="Comma 2 10 3 2" xfId="989" xr:uid="{00000000-0005-0000-0000-000046000000}"/>
    <cellStyle name="Comma 2 10 4" xfId="570" xr:uid="{00000000-0005-0000-0000-000047000000}"/>
    <cellStyle name="Comma 2 10 5" xfId="703" xr:uid="{00000000-0005-0000-0000-000048000000}"/>
    <cellStyle name="Comma 2 11" xfId="167" xr:uid="{00000000-0005-0000-0000-000049000000}"/>
    <cellStyle name="Comma 2 11 2" xfId="313" xr:uid="{00000000-0005-0000-0000-00004A000000}"/>
    <cellStyle name="Comma 2 11 2 2" xfId="865" xr:uid="{00000000-0005-0000-0000-00004B000000}"/>
    <cellStyle name="Comma 2 11 3" xfId="453" xr:uid="{00000000-0005-0000-0000-00004C000000}"/>
    <cellStyle name="Comma 2 11 3 2" xfId="1005" xr:uid="{00000000-0005-0000-0000-00004D000000}"/>
    <cellStyle name="Comma 2 11 4" xfId="585" xr:uid="{00000000-0005-0000-0000-00004E000000}"/>
    <cellStyle name="Comma 2 11 5" xfId="719" xr:uid="{00000000-0005-0000-0000-00004F000000}"/>
    <cellStyle name="Comma 2 12" xfId="197" xr:uid="{00000000-0005-0000-0000-000050000000}"/>
    <cellStyle name="Comma 2 12 2" xfId="750" xr:uid="{00000000-0005-0000-0000-000051000000}"/>
    <cellStyle name="Comma 2 13" xfId="337" xr:uid="{00000000-0005-0000-0000-000052000000}"/>
    <cellStyle name="Comma 2 13 2" xfId="889" xr:uid="{00000000-0005-0000-0000-000053000000}"/>
    <cellStyle name="Comma 2 14" xfId="472" xr:uid="{00000000-0005-0000-0000-000054000000}"/>
    <cellStyle name="Comma 2 15" xfId="603" xr:uid="{00000000-0005-0000-0000-000055000000}"/>
    <cellStyle name="Comma 2 2" xfId="12" xr:uid="{00000000-0005-0000-0000-000056000000}"/>
    <cellStyle name="Comma 2 2 10" xfId="481" xr:uid="{00000000-0005-0000-0000-000057000000}"/>
    <cellStyle name="Comma 2 2 11" xfId="613" xr:uid="{00000000-0005-0000-0000-000058000000}"/>
    <cellStyle name="Comma 2 2 12" xfId="1023" xr:uid="{00000000-0005-0000-0000-000059000000}"/>
    <cellStyle name="Comma 2 2 2" xfId="66" xr:uid="{00000000-0005-0000-0000-00005A000000}"/>
    <cellStyle name="Comma 2 2 3" xfId="119" xr:uid="{00000000-0005-0000-0000-00005B000000}"/>
    <cellStyle name="Comma 2 2 3 2" xfId="263" xr:uid="{00000000-0005-0000-0000-00005C000000}"/>
    <cellStyle name="Comma 2 2 3 2 2" xfId="816" xr:uid="{00000000-0005-0000-0000-00005D000000}"/>
    <cellStyle name="Comma 2 2 3 3" xfId="403" xr:uid="{00000000-0005-0000-0000-00005E000000}"/>
    <cellStyle name="Comma 2 2 3 3 2" xfId="955" xr:uid="{00000000-0005-0000-0000-00005F000000}"/>
    <cellStyle name="Comma 2 2 3 4" xfId="537" xr:uid="{00000000-0005-0000-0000-000060000000}"/>
    <cellStyle name="Comma 2 2 3 5" xfId="669" xr:uid="{00000000-0005-0000-0000-000061000000}"/>
    <cellStyle name="Comma 2 2 4" xfId="133" xr:uid="{00000000-0005-0000-0000-000062000000}"/>
    <cellStyle name="Comma 2 2 4 2" xfId="277" xr:uid="{00000000-0005-0000-0000-000063000000}"/>
    <cellStyle name="Comma 2 2 4 2 2" xfId="830" xr:uid="{00000000-0005-0000-0000-000064000000}"/>
    <cellStyle name="Comma 2 2 4 3" xfId="417" xr:uid="{00000000-0005-0000-0000-000065000000}"/>
    <cellStyle name="Comma 2 2 4 3 2" xfId="969" xr:uid="{00000000-0005-0000-0000-000066000000}"/>
    <cellStyle name="Comma 2 2 4 4" xfId="551" xr:uid="{00000000-0005-0000-0000-000067000000}"/>
    <cellStyle name="Comma 2 2 4 5" xfId="683" xr:uid="{00000000-0005-0000-0000-000068000000}"/>
    <cellStyle name="Comma 2 2 5" xfId="148" xr:uid="{00000000-0005-0000-0000-000069000000}"/>
    <cellStyle name="Comma 2 2 5 2" xfId="292" xr:uid="{00000000-0005-0000-0000-00006A000000}"/>
    <cellStyle name="Comma 2 2 5 2 2" xfId="845" xr:uid="{00000000-0005-0000-0000-00006B000000}"/>
    <cellStyle name="Comma 2 2 5 3" xfId="432" xr:uid="{00000000-0005-0000-0000-00006C000000}"/>
    <cellStyle name="Comma 2 2 5 3 2" xfId="984" xr:uid="{00000000-0005-0000-0000-00006D000000}"/>
    <cellStyle name="Comma 2 2 5 4" xfId="566" xr:uid="{00000000-0005-0000-0000-00006E000000}"/>
    <cellStyle name="Comma 2 2 5 5" xfId="698" xr:uid="{00000000-0005-0000-0000-00006F000000}"/>
    <cellStyle name="Comma 2 2 6" xfId="162" xr:uid="{00000000-0005-0000-0000-000070000000}"/>
    <cellStyle name="Comma 2 2 6 2" xfId="307" xr:uid="{00000000-0005-0000-0000-000071000000}"/>
    <cellStyle name="Comma 2 2 6 2 2" xfId="859" xr:uid="{00000000-0005-0000-0000-000072000000}"/>
    <cellStyle name="Comma 2 2 6 3" xfId="447" xr:uid="{00000000-0005-0000-0000-000073000000}"/>
    <cellStyle name="Comma 2 2 6 3 2" xfId="999" xr:uid="{00000000-0005-0000-0000-000074000000}"/>
    <cellStyle name="Comma 2 2 6 4" xfId="580" xr:uid="{00000000-0005-0000-0000-000075000000}"/>
    <cellStyle name="Comma 2 2 6 5" xfId="713" xr:uid="{00000000-0005-0000-0000-000076000000}"/>
    <cellStyle name="Comma 2 2 7" xfId="173" xr:uid="{00000000-0005-0000-0000-000077000000}"/>
    <cellStyle name="Comma 2 2 7 2" xfId="319" xr:uid="{00000000-0005-0000-0000-000078000000}"/>
    <cellStyle name="Comma 2 2 7 2 2" xfId="871" xr:uid="{00000000-0005-0000-0000-000079000000}"/>
    <cellStyle name="Comma 2 2 7 3" xfId="459" xr:uid="{00000000-0005-0000-0000-00007A000000}"/>
    <cellStyle name="Comma 2 2 7 3 2" xfId="1011" xr:uid="{00000000-0005-0000-0000-00007B000000}"/>
    <cellStyle name="Comma 2 2 7 4" xfId="591" xr:uid="{00000000-0005-0000-0000-00007C000000}"/>
    <cellStyle name="Comma 2 2 7 5" xfId="725" xr:uid="{00000000-0005-0000-0000-00007D000000}"/>
    <cellStyle name="Comma 2 2 8" xfId="207" xr:uid="{00000000-0005-0000-0000-00007E000000}"/>
    <cellStyle name="Comma 2 2 8 2" xfId="760" xr:uid="{00000000-0005-0000-0000-00007F000000}"/>
    <cellStyle name="Comma 2 2 9" xfId="347" xr:uid="{00000000-0005-0000-0000-000080000000}"/>
    <cellStyle name="Comma 2 2 9 2" xfId="899" xr:uid="{00000000-0005-0000-0000-000081000000}"/>
    <cellStyle name="Comma 2 3" xfId="62" xr:uid="{00000000-0005-0000-0000-000082000000}"/>
    <cellStyle name="Comma 2 3 10" xfId="350" xr:uid="{00000000-0005-0000-0000-000083000000}"/>
    <cellStyle name="Comma 2 3 10 2" xfId="902" xr:uid="{00000000-0005-0000-0000-000084000000}"/>
    <cellStyle name="Comma 2 3 11" xfId="484" xr:uid="{00000000-0005-0000-0000-000085000000}"/>
    <cellStyle name="Comma 2 3 12" xfId="616" xr:uid="{00000000-0005-0000-0000-000086000000}"/>
    <cellStyle name="Comma 2 3 2" xfId="15" xr:uid="{00000000-0005-0000-0000-000087000000}"/>
    <cellStyle name="Comma 2 3 2 10" xfId="198" xr:uid="{00000000-0005-0000-0000-000088000000}"/>
    <cellStyle name="Comma 2 3 2 10 2" xfId="751" xr:uid="{00000000-0005-0000-0000-000089000000}"/>
    <cellStyle name="Comma 2 3 2 11" xfId="338" xr:uid="{00000000-0005-0000-0000-00008A000000}"/>
    <cellStyle name="Comma 2 3 2 11 2" xfId="890" xr:uid="{00000000-0005-0000-0000-00008B000000}"/>
    <cellStyle name="Comma 2 3 2 12" xfId="473" xr:uid="{00000000-0005-0000-0000-00008C000000}"/>
    <cellStyle name="Comma 2 3 2 13" xfId="604" xr:uid="{00000000-0005-0000-0000-00008D000000}"/>
    <cellStyle name="Comma 2 3 2 2" xfId="57" xr:uid="{00000000-0005-0000-0000-00008E000000}"/>
    <cellStyle name="Comma 2 3 2 2 10" xfId="478" xr:uid="{00000000-0005-0000-0000-00008F000000}"/>
    <cellStyle name="Comma 2 3 2 2 11" xfId="610" xr:uid="{00000000-0005-0000-0000-000090000000}"/>
    <cellStyle name="Comma 2 3 2 2 2" xfId="58" xr:uid="{00000000-0005-0000-0000-000091000000}"/>
    <cellStyle name="Comma 2 3 2 2 2 2" xfId="121" xr:uid="{00000000-0005-0000-0000-000092000000}"/>
    <cellStyle name="Comma 2 3 2 2 2 2 2" xfId="265" xr:uid="{00000000-0005-0000-0000-000093000000}"/>
    <cellStyle name="Comma 2 3 2 2 2 2 2 2" xfId="818" xr:uid="{00000000-0005-0000-0000-000094000000}"/>
    <cellStyle name="Comma 2 3 2 2 2 2 3" xfId="405" xr:uid="{00000000-0005-0000-0000-000095000000}"/>
    <cellStyle name="Comma 2 3 2 2 2 2 3 2" xfId="957" xr:uid="{00000000-0005-0000-0000-000096000000}"/>
    <cellStyle name="Comma 2 3 2 2 2 2 4" xfId="539" xr:uid="{00000000-0005-0000-0000-000097000000}"/>
    <cellStyle name="Comma 2 3 2 2 2 2 5" xfId="671" xr:uid="{00000000-0005-0000-0000-000098000000}"/>
    <cellStyle name="Comma 2 3 2 2 2 3" xfId="131" xr:uid="{00000000-0005-0000-0000-000099000000}"/>
    <cellStyle name="Comma 2 3 2 2 2 3 2" xfId="275" xr:uid="{00000000-0005-0000-0000-00009A000000}"/>
    <cellStyle name="Comma 2 3 2 2 2 3 2 2" xfId="828" xr:uid="{00000000-0005-0000-0000-00009B000000}"/>
    <cellStyle name="Comma 2 3 2 2 2 3 3" xfId="415" xr:uid="{00000000-0005-0000-0000-00009C000000}"/>
    <cellStyle name="Comma 2 3 2 2 2 3 3 2" xfId="967" xr:uid="{00000000-0005-0000-0000-00009D000000}"/>
    <cellStyle name="Comma 2 3 2 2 2 3 4" xfId="549" xr:uid="{00000000-0005-0000-0000-00009E000000}"/>
    <cellStyle name="Comma 2 3 2 2 2 3 5" xfId="681" xr:uid="{00000000-0005-0000-0000-00009F000000}"/>
    <cellStyle name="Comma 2 3 2 2 2 4" xfId="146" xr:uid="{00000000-0005-0000-0000-0000A0000000}"/>
    <cellStyle name="Comma 2 3 2 2 2 4 2" xfId="290" xr:uid="{00000000-0005-0000-0000-0000A1000000}"/>
    <cellStyle name="Comma 2 3 2 2 2 4 2 2" xfId="843" xr:uid="{00000000-0005-0000-0000-0000A2000000}"/>
    <cellStyle name="Comma 2 3 2 2 2 4 3" xfId="430" xr:uid="{00000000-0005-0000-0000-0000A3000000}"/>
    <cellStyle name="Comma 2 3 2 2 2 4 3 2" xfId="982" xr:uid="{00000000-0005-0000-0000-0000A4000000}"/>
    <cellStyle name="Comma 2 3 2 2 2 4 4" xfId="564" xr:uid="{00000000-0005-0000-0000-0000A5000000}"/>
    <cellStyle name="Comma 2 3 2 2 2 4 5" xfId="696" xr:uid="{00000000-0005-0000-0000-0000A6000000}"/>
    <cellStyle name="Comma 2 3 2 2 2 5" xfId="160" xr:uid="{00000000-0005-0000-0000-0000A7000000}"/>
    <cellStyle name="Comma 2 3 2 2 2 5 2" xfId="305" xr:uid="{00000000-0005-0000-0000-0000A8000000}"/>
    <cellStyle name="Comma 2 3 2 2 2 5 2 2" xfId="857" xr:uid="{00000000-0005-0000-0000-0000A9000000}"/>
    <cellStyle name="Comma 2 3 2 2 2 5 3" xfId="445" xr:uid="{00000000-0005-0000-0000-0000AA000000}"/>
    <cellStyle name="Comma 2 3 2 2 2 5 3 2" xfId="997" xr:uid="{00000000-0005-0000-0000-0000AB000000}"/>
    <cellStyle name="Comma 2 3 2 2 2 5 4" xfId="578" xr:uid="{00000000-0005-0000-0000-0000AC000000}"/>
    <cellStyle name="Comma 2 3 2 2 2 5 5" xfId="711" xr:uid="{00000000-0005-0000-0000-0000AD000000}"/>
    <cellStyle name="Comma 2 3 2 2 2 6" xfId="205" xr:uid="{00000000-0005-0000-0000-0000AE000000}"/>
    <cellStyle name="Comma 2 3 2 2 2 6 2" xfId="758" xr:uid="{00000000-0005-0000-0000-0000AF000000}"/>
    <cellStyle name="Comma 2 3 2 2 2 7" xfId="345" xr:uid="{00000000-0005-0000-0000-0000B0000000}"/>
    <cellStyle name="Comma 2 3 2 2 2 7 2" xfId="897" xr:uid="{00000000-0005-0000-0000-0000B1000000}"/>
    <cellStyle name="Comma 2 3 2 2 2 8" xfId="479" xr:uid="{00000000-0005-0000-0000-0000B2000000}"/>
    <cellStyle name="Comma 2 3 2 2 2 9" xfId="611" xr:uid="{00000000-0005-0000-0000-0000B3000000}"/>
    <cellStyle name="Comma 2 3 2 2 3" xfId="20" xr:uid="{00000000-0005-0000-0000-0000B4000000}"/>
    <cellStyle name="Comma 2 3 2 2 3 2" xfId="258" xr:uid="{00000000-0005-0000-0000-0000B5000000}"/>
    <cellStyle name="Comma 2 3 2 2 3 2 2" xfId="811" xr:uid="{00000000-0005-0000-0000-0000B6000000}"/>
    <cellStyle name="Comma 2 3 2 2 3 3" xfId="398" xr:uid="{00000000-0005-0000-0000-0000B7000000}"/>
    <cellStyle name="Comma 2 3 2 2 3 3 2" xfId="950" xr:uid="{00000000-0005-0000-0000-0000B8000000}"/>
    <cellStyle name="Comma 2 3 2 2 3 4" xfId="532" xr:uid="{00000000-0005-0000-0000-0000B9000000}"/>
    <cellStyle name="Comma 2 3 2 2 3 5" xfId="664" xr:uid="{00000000-0005-0000-0000-0000BA000000}"/>
    <cellStyle name="Comma 2 3 2 2 4" xfId="130" xr:uid="{00000000-0005-0000-0000-0000BB000000}"/>
    <cellStyle name="Comma 2 3 2 2 4 2" xfId="274" xr:uid="{00000000-0005-0000-0000-0000BC000000}"/>
    <cellStyle name="Comma 2 3 2 2 4 2 2" xfId="827" xr:uid="{00000000-0005-0000-0000-0000BD000000}"/>
    <cellStyle name="Comma 2 3 2 2 4 3" xfId="414" xr:uid="{00000000-0005-0000-0000-0000BE000000}"/>
    <cellStyle name="Comma 2 3 2 2 4 3 2" xfId="966" xr:uid="{00000000-0005-0000-0000-0000BF000000}"/>
    <cellStyle name="Comma 2 3 2 2 4 4" xfId="548" xr:uid="{00000000-0005-0000-0000-0000C0000000}"/>
    <cellStyle name="Comma 2 3 2 2 4 5" xfId="680" xr:uid="{00000000-0005-0000-0000-0000C1000000}"/>
    <cellStyle name="Comma 2 3 2 2 5" xfId="145" xr:uid="{00000000-0005-0000-0000-0000C2000000}"/>
    <cellStyle name="Comma 2 3 2 2 5 2" xfId="289" xr:uid="{00000000-0005-0000-0000-0000C3000000}"/>
    <cellStyle name="Comma 2 3 2 2 5 2 2" xfId="842" xr:uid="{00000000-0005-0000-0000-0000C4000000}"/>
    <cellStyle name="Comma 2 3 2 2 5 3" xfId="429" xr:uid="{00000000-0005-0000-0000-0000C5000000}"/>
    <cellStyle name="Comma 2 3 2 2 5 3 2" xfId="981" xr:uid="{00000000-0005-0000-0000-0000C6000000}"/>
    <cellStyle name="Comma 2 3 2 2 5 4" xfId="563" xr:uid="{00000000-0005-0000-0000-0000C7000000}"/>
    <cellStyle name="Comma 2 3 2 2 5 5" xfId="695" xr:uid="{00000000-0005-0000-0000-0000C8000000}"/>
    <cellStyle name="Comma 2 3 2 2 6" xfId="159" xr:uid="{00000000-0005-0000-0000-0000C9000000}"/>
    <cellStyle name="Comma 2 3 2 2 6 2" xfId="304" xr:uid="{00000000-0005-0000-0000-0000CA000000}"/>
    <cellStyle name="Comma 2 3 2 2 6 2 2" xfId="856" xr:uid="{00000000-0005-0000-0000-0000CB000000}"/>
    <cellStyle name="Comma 2 3 2 2 6 3" xfId="444" xr:uid="{00000000-0005-0000-0000-0000CC000000}"/>
    <cellStyle name="Comma 2 3 2 2 6 3 2" xfId="996" xr:uid="{00000000-0005-0000-0000-0000CD000000}"/>
    <cellStyle name="Comma 2 3 2 2 6 4" xfId="577" xr:uid="{00000000-0005-0000-0000-0000CE000000}"/>
    <cellStyle name="Comma 2 3 2 2 6 5" xfId="710" xr:uid="{00000000-0005-0000-0000-0000CF000000}"/>
    <cellStyle name="Comma 2 3 2 2 7" xfId="174" xr:uid="{00000000-0005-0000-0000-0000D0000000}"/>
    <cellStyle name="Comma 2 3 2 2 7 2" xfId="320" xr:uid="{00000000-0005-0000-0000-0000D1000000}"/>
    <cellStyle name="Comma 2 3 2 2 7 2 2" xfId="872" xr:uid="{00000000-0005-0000-0000-0000D2000000}"/>
    <cellStyle name="Comma 2 3 2 2 7 3" xfId="460" xr:uid="{00000000-0005-0000-0000-0000D3000000}"/>
    <cellStyle name="Comma 2 3 2 2 7 3 2" xfId="1012" xr:uid="{00000000-0005-0000-0000-0000D4000000}"/>
    <cellStyle name="Comma 2 3 2 2 7 4" xfId="592" xr:uid="{00000000-0005-0000-0000-0000D5000000}"/>
    <cellStyle name="Comma 2 3 2 2 7 5" xfId="726" xr:uid="{00000000-0005-0000-0000-0000D6000000}"/>
    <cellStyle name="Comma 2 3 2 2 8" xfId="204" xr:uid="{00000000-0005-0000-0000-0000D7000000}"/>
    <cellStyle name="Comma 2 3 2 2 8 2" xfId="757" xr:uid="{00000000-0005-0000-0000-0000D8000000}"/>
    <cellStyle name="Comma 2 3 2 2 9" xfId="344" xr:uid="{00000000-0005-0000-0000-0000D9000000}"/>
    <cellStyle name="Comma 2 3 2 2 9 2" xfId="896" xr:uid="{00000000-0005-0000-0000-0000DA000000}"/>
    <cellStyle name="Comma 2 3 2 3" xfId="24" xr:uid="{00000000-0005-0000-0000-0000DB000000}"/>
    <cellStyle name="Comma 2 3 2 3 10" xfId="343" xr:uid="{00000000-0005-0000-0000-0000DC000000}"/>
    <cellStyle name="Comma 2 3 2 3 10 2" xfId="895" xr:uid="{00000000-0005-0000-0000-0000DD000000}"/>
    <cellStyle name="Comma 2 3 2 3 11" xfId="477" xr:uid="{00000000-0005-0000-0000-0000DE000000}"/>
    <cellStyle name="Comma 2 3 2 3 12" xfId="609" xr:uid="{00000000-0005-0000-0000-0000DF000000}"/>
    <cellStyle name="Comma 2 3 2 3 2" xfId="46" xr:uid="{00000000-0005-0000-0000-0000E0000000}"/>
    <cellStyle name="Comma 2 3 2 3 2 2" xfId="261" xr:uid="{00000000-0005-0000-0000-0000E1000000}"/>
    <cellStyle name="Comma 2 3 2 3 2 2 2" xfId="814" xr:uid="{00000000-0005-0000-0000-0000E2000000}"/>
    <cellStyle name="Comma 2 3 2 3 2 3" xfId="401" xr:uid="{00000000-0005-0000-0000-0000E3000000}"/>
    <cellStyle name="Comma 2 3 2 3 2 3 2" xfId="953" xr:uid="{00000000-0005-0000-0000-0000E4000000}"/>
    <cellStyle name="Comma 2 3 2 3 2 4" xfId="535" xr:uid="{00000000-0005-0000-0000-0000E5000000}"/>
    <cellStyle name="Comma 2 3 2 3 2 5" xfId="667" xr:uid="{00000000-0005-0000-0000-0000E6000000}"/>
    <cellStyle name="Comma 2 3 2 3 3" xfId="129" xr:uid="{00000000-0005-0000-0000-0000E7000000}"/>
    <cellStyle name="Comma 2 3 2 3 3 2" xfId="273" xr:uid="{00000000-0005-0000-0000-0000E8000000}"/>
    <cellStyle name="Comma 2 3 2 3 3 2 2" xfId="826" xr:uid="{00000000-0005-0000-0000-0000E9000000}"/>
    <cellStyle name="Comma 2 3 2 3 3 3" xfId="413" xr:uid="{00000000-0005-0000-0000-0000EA000000}"/>
    <cellStyle name="Comma 2 3 2 3 3 3 2" xfId="965" xr:uid="{00000000-0005-0000-0000-0000EB000000}"/>
    <cellStyle name="Comma 2 3 2 3 3 4" xfId="547" xr:uid="{00000000-0005-0000-0000-0000EC000000}"/>
    <cellStyle name="Comma 2 3 2 3 3 5" xfId="679" xr:uid="{00000000-0005-0000-0000-0000ED000000}"/>
    <cellStyle name="Comma 2 3 2 3 4" xfId="144" xr:uid="{00000000-0005-0000-0000-0000EE000000}"/>
    <cellStyle name="Comma 2 3 2 3 4 2" xfId="288" xr:uid="{00000000-0005-0000-0000-0000EF000000}"/>
    <cellStyle name="Comma 2 3 2 3 4 2 2" xfId="841" xr:uid="{00000000-0005-0000-0000-0000F0000000}"/>
    <cellStyle name="Comma 2 3 2 3 4 3" xfId="428" xr:uid="{00000000-0005-0000-0000-0000F1000000}"/>
    <cellStyle name="Comma 2 3 2 3 4 3 2" xfId="980" xr:uid="{00000000-0005-0000-0000-0000F2000000}"/>
    <cellStyle name="Comma 2 3 2 3 4 4" xfId="562" xr:uid="{00000000-0005-0000-0000-0000F3000000}"/>
    <cellStyle name="Comma 2 3 2 3 4 5" xfId="694" xr:uid="{00000000-0005-0000-0000-0000F4000000}"/>
    <cellStyle name="Comma 2 3 2 3 5" xfId="158" xr:uid="{00000000-0005-0000-0000-0000F5000000}"/>
    <cellStyle name="Comma 2 3 2 3 5 2" xfId="303" xr:uid="{00000000-0005-0000-0000-0000F6000000}"/>
    <cellStyle name="Comma 2 3 2 3 5 2 2" xfId="855" xr:uid="{00000000-0005-0000-0000-0000F7000000}"/>
    <cellStyle name="Comma 2 3 2 3 5 3" xfId="443" xr:uid="{00000000-0005-0000-0000-0000F8000000}"/>
    <cellStyle name="Comma 2 3 2 3 5 3 2" xfId="995" xr:uid="{00000000-0005-0000-0000-0000F9000000}"/>
    <cellStyle name="Comma 2 3 2 3 5 4" xfId="576" xr:uid="{00000000-0005-0000-0000-0000FA000000}"/>
    <cellStyle name="Comma 2 3 2 3 5 5" xfId="709" xr:uid="{00000000-0005-0000-0000-0000FB000000}"/>
    <cellStyle name="Comma 2 3 2 3 6" xfId="179" xr:uid="{00000000-0005-0000-0000-0000FC000000}"/>
    <cellStyle name="Comma 2 3 2 3 6 2" xfId="326" xr:uid="{00000000-0005-0000-0000-0000FD000000}"/>
    <cellStyle name="Comma 2 3 2 3 6 2 2" xfId="878" xr:uid="{00000000-0005-0000-0000-0000FE000000}"/>
    <cellStyle name="Comma 2 3 2 3 6 3" xfId="466" xr:uid="{00000000-0005-0000-0000-0000FF000000}"/>
    <cellStyle name="Comma 2 3 2 3 6 3 2" xfId="1018" xr:uid="{00000000-0005-0000-0000-000000010000}"/>
    <cellStyle name="Comma 2 3 2 3 6 4" xfId="597" xr:uid="{00000000-0005-0000-0000-000001010000}"/>
    <cellStyle name="Comma 2 3 2 3 6 5" xfId="732" xr:uid="{00000000-0005-0000-0000-000002010000}"/>
    <cellStyle name="Comma 2 3 2 3 7" xfId="183" xr:uid="{00000000-0005-0000-0000-000003010000}"/>
    <cellStyle name="Comma 2 3 2 3 7 2" xfId="738" xr:uid="{00000000-0005-0000-0000-000004010000}"/>
    <cellStyle name="Comma 2 3 2 3 8" xfId="186" xr:uid="{00000000-0005-0000-0000-000005010000}"/>
    <cellStyle name="Comma 2 3 2 3 9" xfId="203" xr:uid="{00000000-0005-0000-0000-000006010000}"/>
    <cellStyle name="Comma 2 3 2 3 9 2" xfId="756" xr:uid="{00000000-0005-0000-0000-000007010000}"/>
    <cellStyle name="Comma 2 3 2 4" xfId="60" xr:uid="{00000000-0005-0000-0000-000008010000}"/>
    <cellStyle name="Comma 2 3 2 4 2" xfId="134" xr:uid="{00000000-0005-0000-0000-000009010000}"/>
    <cellStyle name="Comma 2 3 2 4 2 2" xfId="278" xr:uid="{00000000-0005-0000-0000-00000A010000}"/>
    <cellStyle name="Comma 2 3 2 4 2 2 2" xfId="831" xr:uid="{00000000-0005-0000-0000-00000B010000}"/>
    <cellStyle name="Comma 2 3 2 4 2 3" xfId="418" xr:uid="{00000000-0005-0000-0000-00000C010000}"/>
    <cellStyle name="Comma 2 3 2 4 2 3 2" xfId="970" xr:uid="{00000000-0005-0000-0000-00000D010000}"/>
    <cellStyle name="Comma 2 3 2 4 2 4" xfId="552" xr:uid="{00000000-0005-0000-0000-00000E010000}"/>
    <cellStyle name="Comma 2 3 2 4 2 5" xfId="684" xr:uid="{00000000-0005-0000-0000-00000F010000}"/>
    <cellStyle name="Comma 2 3 2 4 3" xfId="149" xr:uid="{00000000-0005-0000-0000-000010010000}"/>
    <cellStyle name="Comma 2 3 2 4 3 2" xfId="293" xr:uid="{00000000-0005-0000-0000-000011010000}"/>
    <cellStyle name="Comma 2 3 2 4 3 2 2" xfId="846" xr:uid="{00000000-0005-0000-0000-000012010000}"/>
    <cellStyle name="Comma 2 3 2 4 3 3" xfId="433" xr:uid="{00000000-0005-0000-0000-000013010000}"/>
    <cellStyle name="Comma 2 3 2 4 3 3 2" xfId="985" xr:uid="{00000000-0005-0000-0000-000014010000}"/>
    <cellStyle name="Comma 2 3 2 4 3 4" xfId="567" xr:uid="{00000000-0005-0000-0000-000015010000}"/>
    <cellStyle name="Comma 2 3 2 4 3 5" xfId="699" xr:uid="{00000000-0005-0000-0000-000016010000}"/>
    <cellStyle name="Comma 2 3 2 4 4" xfId="163" xr:uid="{00000000-0005-0000-0000-000017010000}"/>
    <cellStyle name="Comma 2 3 2 4 4 2" xfId="308" xr:uid="{00000000-0005-0000-0000-000018010000}"/>
    <cellStyle name="Comma 2 3 2 4 4 2 2" xfId="860" xr:uid="{00000000-0005-0000-0000-000019010000}"/>
    <cellStyle name="Comma 2 3 2 4 4 3" xfId="448" xr:uid="{00000000-0005-0000-0000-00001A010000}"/>
    <cellStyle name="Comma 2 3 2 4 4 3 2" xfId="1000" xr:uid="{00000000-0005-0000-0000-00001B010000}"/>
    <cellStyle name="Comma 2 3 2 4 4 4" xfId="581" xr:uid="{00000000-0005-0000-0000-00001C010000}"/>
    <cellStyle name="Comma 2 3 2 4 4 5" xfId="714" xr:uid="{00000000-0005-0000-0000-00001D010000}"/>
    <cellStyle name="Comma 2 3 2 4 5" xfId="208" xr:uid="{00000000-0005-0000-0000-00001E010000}"/>
    <cellStyle name="Comma 2 3 2 4 5 2" xfId="761" xr:uid="{00000000-0005-0000-0000-00001F010000}"/>
    <cellStyle name="Comma 2 3 2 4 6" xfId="348" xr:uid="{00000000-0005-0000-0000-000020010000}"/>
    <cellStyle name="Comma 2 3 2 4 6 2" xfId="900" xr:uid="{00000000-0005-0000-0000-000021010000}"/>
    <cellStyle name="Comma 2 3 2 4 7" xfId="482" xr:uid="{00000000-0005-0000-0000-000022010000}"/>
    <cellStyle name="Comma 2 3 2 4 8" xfId="614" xr:uid="{00000000-0005-0000-0000-000023010000}"/>
    <cellStyle name="Comma 2 3 2 5" xfId="91" xr:uid="{00000000-0005-0000-0000-000024010000}"/>
    <cellStyle name="Comma 2 3 2 5 2" xfId="232" xr:uid="{00000000-0005-0000-0000-000025010000}"/>
    <cellStyle name="Comma 2 3 2 5 2 2" xfId="785" xr:uid="{00000000-0005-0000-0000-000026010000}"/>
    <cellStyle name="Comma 2 3 2 5 3" xfId="372" xr:uid="{00000000-0005-0000-0000-000027010000}"/>
    <cellStyle name="Comma 2 3 2 5 3 2" xfId="924" xr:uid="{00000000-0005-0000-0000-000028010000}"/>
    <cellStyle name="Comma 2 3 2 5 4" xfId="506" xr:uid="{00000000-0005-0000-0000-000029010000}"/>
    <cellStyle name="Comma 2 3 2 5 5" xfId="638" xr:uid="{00000000-0005-0000-0000-00002A010000}"/>
    <cellStyle name="Comma 2 3 2 6" xfId="124" xr:uid="{00000000-0005-0000-0000-00002B010000}"/>
    <cellStyle name="Comma 2 3 2 6 2" xfId="268" xr:uid="{00000000-0005-0000-0000-00002C010000}"/>
    <cellStyle name="Comma 2 3 2 6 2 2" xfId="821" xr:uid="{00000000-0005-0000-0000-00002D010000}"/>
    <cellStyle name="Comma 2 3 2 6 3" xfId="408" xr:uid="{00000000-0005-0000-0000-00002E010000}"/>
    <cellStyle name="Comma 2 3 2 6 3 2" xfId="960" xr:uid="{00000000-0005-0000-0000-00002F010000}"/>
    <cellStyle name="Comma 2 3 2 6 4" xfId="542" xr:uid="{00000000-0005-0000-0000-000030010000}"/>
    <cellStyle name="Comma 2 3 2 6 5" xfId="674" xr:uid="{00000000-0005-0000-0000-000031010000}"/>
    <cellStyle name="Comma 2 3 2 7" xfId="139" xr:uid="{00000000-0005-0000-0000-000032010000}"/>
    <cellStyle name="Comma 2 3 2 7 2" xfId="283" xr:uid="{00000000-0005-0000-0000-000033010000}"/>
    <cellStyle name="Comma 2 3 2 7 2 2" xfId="836" xr:uid="{00000000-0005-0000-0000-000034010000}"/>
    <cellStyle name="Comma 2 3 2 7 3" xfId="423" xr:uid="{00000000-0005-0000-0000-000035010000}"/>
    <cellStyle name="Comma 2 3 2 7 3 2" xfId="975" xr:uid="{00000000-0005-0000-0000-000036010000}"/>
    <cellStyle name="Comma 2 3 2 7 4" xfId="557" xr:uid="{00000000-0005-0000-0000-000037010000}"/>
    <cellStyle name="Comma 2 3 2 7 5" xfId="689" xr:uid="{00000000-0005-0000-0000-000038010000}"/>
    <cellStyle name="Comma 2 3 2 8" xfId="153" xr:uid="{00000000-0005-0000-0000-000039010000}"/>
    <cellStyle name="Comma 2 3 2 8 2" xfId="298" xr:uid="{00000000-0005-0000-0000-00003A010000}"/>
    <cellStyle name="Comma 2 3 2 8 2 2" xfId="850" xr:uid="{00000000-0005-0000-0000-00003B010000}"/>
    <cellStyle name="Comma 2 3 2 8 3" xfId="438" xr:uid="{00000000-0005-0000-0000-00003C010000}"/>
    <cellStyle name="Comma 2 3 2 8 3 2" xfId="990" xr:uid="{00000000-0005-0000-0000-00003D010000}"/>
    <cellStyle name="Comma 2 3 2 8 4" xfId="571" xr:uid="{00000000-0005-0000-0000-00003E010000}"/>
    <cellStyle name="Comma 2 3 2 8 5" xfId="704" xr:uid="{00000000-0005-0000-0000-00003F010000}"/>
    <cellStyle name="Comma 2 3 2 9" xfId="168" xr:uid="{00000000-0005-0000-0000-000040010000}"/>
    <cellStyle name="Comma 2 3 2 9 2" xfId="314" xr:uid="{00000000-0005-0000-0000-000041010000}"/>
    <cellStyle name="Comma 2 3 2 9 2 2" xfId="866" xr:uid="{00000000-0005-0000-0000-000042010000}"/>
    <cellStyle name="Comma 2 3 2 9 3" xfId="454" xr:uid="{00000000-0005-0000-0000-000043010000}"/>
    <cellStyle name="Comma 2 3 2 9 3 2" xfId="1006" xr:uid="{00000000-0005-0000-0000-000044010000}"/>
    <cellStyle name="Comma 2 3 2 9 4" xfId="586" xr:uid="{00000000-0005-0000-0000-000045010000}"/>
    <cellStyle name="Comma 2 3 2 9 5" xfId="720" xr:uid="{00000000-0005-0000-0000-000046010000}"/>
    <cellStyle name="Comma 2 3 3" xfId="105" xr:uid="{00000000-0005-0000-0000-000047010000}"/>
    <cellStyle name="Comma 2 3 3 2" xfId="246" xr:uid="{00000000-0005-0000-0000-000048010000}"/>
    <cellStyle name="Comma 2 3 3 2 2" xfId="799" xr:uid="{00000000-0005-0000-0000-000049010000}"/>
    <cellStyle name="Comma 2 3 3 3" xfId="386" xr:uid="{00000000-0005-0000-0000-00004A010000}"/>
    <cellStyle name="Comma 2 3 3 3 2" xfId="938" xr:uid="{00000000-0005-0000-0000-00004B010000}"/>
    <cellStyle name="Comma 2 3 3 4" xfId="520" xr:uid="{00000000-0005-0000-0000-00004C010000}"/>
    <cellStyle name="Comma 2 3 3 5" xfId="652" xr:uid="{00000000-0005-0000-0000-00004D010000}"/>
    <cellStyle name="Comma 2 3 4" xfId="77" xr:uid="{00000000-0005-0000-0000-00004E010000}"/>
    <cellStyle name="Comma 2 3 4 2" xfId="220" xr:uid="{00000000-0005-0000-0000-00004F010000}"/>
    <cellStyle name="Comma 2 3 4 2 2" xfId="773" xr:uid="{00000000-0005-0000-0000-000050010000}"/>
    <cellStyle name="Comma 2 3 4 3" xfId="360" xr:uid="{00000000-0005-0000-0000-000051010000}"/>
    <cellStyle name="Comma 2 3 4 3 2" xfId="912" xr:uid="{00000000-0005-0000-0000-000052010000}"/>
    <cellStyle name="Comma 2 3 4 4" xfId="494" xr:uid="{00000000-0005-0000-0000-000053010000}"/>
    <cellStyle name="Comma 2 3 4 5" xfId="626" xr:uid="{00000000-0005-0000-0000-000054010000}"/>
    <cellStyle name="Comma 2 3 5" xfId="136" xr:uid="{00000000-0005-0000-0000-000055010000}"/>
    <cellStyle name="Comma 2 3 5 2" xfId="280" xr:uid="{00000000-0005-0000-0000-000056010000}"/>
    <cellStyle name="Comma 2 3 5 2 2" xfId="833" xr:uid="{00000000-0005-0000-0000-000057010000}"/>
    <cellStyle name="Comma 2 3 5 3" xfId="420" xr:uid="{00000000-0005-0000-0000-000058010000}"/>
    <cellStyle name="Comma 2 3 5 3 2" xfId="972" xr:uid="{00000000-0005-0000-0000-000059010000}"/>
    <cellStyle name="Comma 2 3 5 4" xfId="554" xr:uid="{00000000-0005-0000-0000-00005A010000}"/>
    <cellStyle name="Comma 2 3 5 5" xfId="686" xr:uid="{00000000-0005-0000-0000-00005B010000}"/>
    <cellStyle name="Comma 2 3 6" xfId="151" xr:uid="{00000000-0005-0000-0000-00005C010000}"/>
    <cellStyle name="Comma 2 3 6 2" xfId="295" xr:uid="{00000000-0005-0000-0000-00005D010000}"/>
    <cellStyle name="Comma 2 3 6 2 2" xfId="848" xr:uid="{00000000-0005-0000-0000-00005E010000}"/>
    <cellStyle name="Comma 2 3 6 3" xfId="435" xr:uid="{00000000-0005-0000-0000-00005F010000}"/>
    <cellStyle name="Comma 2 3 6 3 2" xfId="987" xr:uid="{00000000-0005-0000-0000-000060010000}"/>
    <cellStyle name="Comma 2 3 6 4" xfId="569" xr:uid="{00000000-0005-0000-0000-000061010000}"/>
    <cellStyle name="Comma 2 3 6 5" xfId="701" xr:uid="{00000000-0005-0000-0000-000062010000}"/>
    <cellStyle name="Comma 2 3 7" xfId="165" xr:uid="{00000000-0005-0000-0000-000063010000}"/>
    <cellStyle name="Comma 2 3 7 2" xfId="310" xr:uid="{00000000-0005-0000-0000-000064010000}"/>
    <cellStyle name="Comma 2 3 7 2 2" xfId="862" xr:uid="{00000000-0005-0000-0000-000065010000}"/>
    <cellStyle name="Comma 2 3 7 3" xfId="450" xr:uid="{00000000-0005-0000-0000-000066010000}"/>
    <cellStyle name="Comma 2 3 7 3 2" xfId="1002" xr:uid="{00000000-0005-0000-0000-000067010000}"/>
    <cellStyle name="Comma 2 3 7 4" xfId="583" xr:uid="{00000000-0005-0000-0000-000068010000}"/>
    <cellStyle name="Comma 2 3 7 5" xfId="716" xr:uid="{00000000-0005-0000-0000-000069010000}"/>
    <cellStyle name="Comma 2 3 8" xfId="178" xr:uid="{00000000-0005-0000-0000-00006A010000}"/>
    <cellStyle name="Comma 2 3 8 2" xfId="325" xr:uid="{00000000-0005-0000-0000-00006B010000}"/>
    <cellStyle name="Comma 2 3 8 2 2" xfId="877" xr:uid="{00000000-0005-0000-0000-00006C010000}"/>
    <cellStyle name="Comma 2 3 8 3" xfId="465" xr:uid="{00000000-0005-0000-0000-00006D010000}"/>
    <cellStyle name="Comma 2 3 8 3 2" xfId="1017" xr:uid="{00000000-0005-0000-0000-00006E010000}"/>
    <cellStyle name="Comma 2 3 8 4" xfId="596" xr:uid="{00000000-0005-0000-0000-00006F010000}"/>
    <cellStyle name="Comma 2 3 8 5" xfId="731" xr:uid="{00000000-0005-0000-0000-000070010000}"/>
    <cellStyle name="Comma 2 3 9" xfId="210" xr:uid="{00000000-0005-0000-0000-000071010000}"/>
    <cellStyle name="Comma 2 3 9 2" xfId="763" xr:uid="{00000000-0005-0000-0000-000072010000}"/>
    <cellStyle name="Comma 2 4" xfId="13" xr:uid="{00000000-0005-0000-0000-000073010000}"/>
    <cellStyle name="Comma 2 4 2" xfId="111" xr:uid="{00000000-0005-0000-0000-000074010000}"/>
    <cellStyle name="Comma 2 4 2 2" xfId="252" xr:uid="{00000000-0005-0000-0000-000075010000}"/>
    <cellStyle name="Comma 2 4 2 2 2" xfId="805" xr:uid="{00000000-0005-0000-0000-000076010000}"/>
    <cellStyle name="Comma 2 4 2 3" xfId="392" xr:uid="{00000000-0005-0000-0000-000077010000}"/>
    <cellStyle name="Comma 2 4 2 3 2" xfId="944" xr:uid="{00000000-0005-0000-0000-000078010000}"/>
    <cellStyle name="Comma 2 4 2 4" xfId="526" xr:uid="{00000000-0005-0000-0000-000079010000}"/>
    <cellStyle name="Comma 2 4 2 5" xfId="658" xr:uid="{00000000-0005-0000-0000-00007A010000}"/>
    <cellStyle name="Comma 2 4 3" xfId="226" xr:uid="{00000000-0005-0000-0000-00007B010000}"/>
    <cellStyle name="Comma 2 4 3 2" xfId="779" xr:uid="{00000000-0005-0000-0000-00007C010000}"/>
    <cellStyle name="Comma 2 4 4" xfId="366" xr:uid="{00000000-0005-0000-0000-00007D010000}"/>
    <cellStyle name="Comma 2 4 4 2" xfId="918" xr:uid="{00000000-0005-0000-0000-00007E010000}"/>
    <cellStyle name="Comma 2 4 5" xfId="500" xr:uid="{00000000-0005-0000-0000-00007F010000}"/>
    <cellStyle name="Comma 2 4 6" xfId="632" xr:uid="{00000000-0005-0000-0000-000080010000}"/>
    <cellStyle name="Comma 2 5" xfId="21" xr:uid="{00000000-0005-0000-0000-000081010000}"/>
    <cellStyle name="Comma 2 5 10" xfId="190" xr:uid="{00000000-0005-0000-0000-000082010000}"/>
    <cellStyle name="Comma 2 5 10 2" xfId="743" xr:uid="{00000000-0005-0000-0000-000083010000}"/>
    <cellStyle name="Comma 2 5 11" xfId="195" xr:uid="{00000000-0005-0000-0000-000084010000}"/>
    <cellStyle name="Comma 2 5 11 2" xfId="748" xr:uid="{00000000-0005-0000-0000-000085010000}"/>
    <cellStyle name="Comma 2 5 12" xfId="199" xr:uid="{00000000-0005-0000-0000-000086010000}"/>
    <cellStyle name="Comma 2 5 12 2" xfId="752" xr:uid="{00000000-0005-0000-0000-000087010000}"/>
    <cellStyle name="Comma 2 5 13" xfId="332" xr:uid="{00000000-0005-0000-0000-000088010000}"/>
    <cellStyle name="Comma 2 5 13 2" xfId="884" xr:uid="{00000000-0005-0000-0000-000089010000}"/>
    <cellStyle name="Comma 2 5 14" xfId="335" xr:uid="{00000000-0005-0000-0000-00008A010000}"/>
    <cellStyle name="Comma 2 5 14 2" xfId="887" xr:uid="{00000000-0005-0000-0000-00008B010000}"/>
    <cellStyle name="Comma 2 5 15" xfId="339" xr:uid="{00000000-0005-0000-0000-00008C010000}"/>
    <cellStyle name="Comma 2 5 15 2" xfId="891" xr:uid="{00000000-0005-0000-0000-00008D010000}"/>
    <cellStyle name="Comma 2 5 16" xfId="29" xr:uid="{00000000-0005-0000-0000-00008E010000}"/>
    <cellStyle name="Comma 2 5 17" xfId="605" xr:uid="{00000000-0005-0000-0000-00008F010000}"/>
    <cellStyle name="Comma 2 5 18" xfId="41" xr:uid="{00000000-0005-0000-0000-000090010000}"/>
    <cellStyle name="Comma 2 5 2" xfId="61" xr:uid="{00000000-0005-0000-0000-000091010000}"/>
    <cellStyle name="Comma 2 5 2 10" xfId="615" xr:uid="{00000000-0005-0000-0000-000092010000}"/>
    <cellStyle name="Comma 2 5 2 2" xfId="120" xr:uid="{00000000-0005-0000-0000-000093010000}"/>
    <cellStyle name="Comma 2 5 2 2 2" xfId="264" xr:uid="{00000000-0005-0000-0000-000094010000}"/>
    <cellStyle name="Comma 2 5 2 2 2 2" xfId="817" xr:uid="{00000000-0005-0000-0000-000095010000}"/>
    <cellStyle name="Comma 2 5 2 2 3" xfId="404" xr:uid="{00000000-0005-0000-0000-000096010000}"/>
    <cellStyle name="Comma 2 5 2 2 3 2" xfId="956" xr:uid="{00000000-0005-0000-0000-000097010000}"/>
    <cellStyle name="Comma 2 5 2 2 4" xfId="538" xr:uid="{00000000-0005-0000-0000-000098010000}"/>
    <cellStyle name="Comma 2 5 2 2 5" xfId="670" xr:uid="{00000000-0005-0000-0000-000099010000}"/>
    <cellStyle name="Comma 2 5 2 3" xfId="135" xr:uid="{00000000-0005-0000-0000-00009A010000}"/>
    <cellStyle name="Comma 2 5 2 3 2" xfId="279" xr:uid="{00000000-0005-0000-0000-00009B010000}"/>
    <cellStyle name="Comma 2 5 2 3 2 2" xfId="832" xr:uid="{00000000-0005-0000-0000-00009C010000}"/>
    <cellStyle name="Comma 2 5 2 3 3" xfId="419" xr:uid="{00000000-0005-0000-0000-00009D010000}"/>
    <cellStyle name="Comma 2 5 2 3 3 2" xfId="971" xr:uid="{00000000-0005-0000-0000-00009E010000}"/>
    <cellStyle name="Comma 2 5 2 3 4" xfId="553" xr:uid="{00000000-0005-0000-0000-00009F010000}"/>
    <cellStyle name="Comma 2 5 2 3 5" xfId="685" xr:uid="{00000000-0005-0000-0000-0000A0010000}"/>
    <cellStyle name="Comma 2 5 2 4" xfId="150" xr:uid="{00000000-0005-0000-0000-0000A1010000}"/>
    <cellStyle name="Comma 2 5 2 4 2" xfId="294" xr:uid="{00000000-0005-0000-0000-0000A2010000}"/>
    <cellStyle name="Comma 2 5 2 4 2 2" xfId="847" xr:uid="{00000000-0005-0000-0000-0000A3010000}"/>
    <cellStyle name="Comma 2 5 2 4 3" xfId="434" xr:uid="{00000000-0005-0000-0000-0000A4010000}"/>
    <cellStyle name="Comma 2 5 2 4 3 2" xfId="986" xr:uid="{00000000-0005-0000-0000-0000A5010000}"/>
    <cellStyle name="Comma 2 5 2 4 4" xfId="568" xr:uid="{00000000-0005-0000-0000-0000A6010000}"/>
    <cellStyle name="Comma 2 5 2 4 5" xfId="700" xr:uid="{00000000-0005-0000-0000-0000A7010000}"/>
    <cellStyle name="Comma 2 5 2 5" xfId="164" xr:uid="{00000000-0005-0000-0000-0000A8010000}"/>
    <cellStyle name="Comma 2 5 2 5 2" xfId="309" xr:uid="{00000000-0005-0000-0000-0000A9010000}"/>
    <cellStyle name="Comma 2 5 2 5 2 2" xfId="861" xr:uid="{00000000-0005-0000-0000-0000AA010000}"/>
    <cellStyle name="Comma 2 5 2 5 3" xfId="449" xr:uid="{00000000-0005-0000-0000-0000AB010000}"/>
    <cellStyle name="Comma 2 5 2 5 3 2" xfId="1001" xr:uid="{00000000-0005-0000-0000-0000AC010000}"/>
    <cellStyle name="Comma 2 5 2 5 4" xfId="582" xr:uid="{00000000-0005-0000-0000-0000AD010000}"/>
    <cellStyle name="Comma 2 5 2 5 5" xfId="715" xr:uid="{00000000-0005-0000-0000-0000AE010000}"/>
    <cellStyle name="Comma 2 5 2 6" xfId="25" xr:uid="{00000000-0005-0000-0000-0000AF010000}"/>
    <cellStyle name="Comma 2 5 2 6 2" xfId="321" xr:uid="{00000000-0005-0000-0000-0000B0010000}"/>
    <cellStyle name="Comma 2 5 2 6 2 2" xfId="873" xr:uid="{00000000-0005-0000-0000-0000B1010000}"/>
    <cellStyle name="Comma 2 5 2 6 3" xfId="461" xr:uid="{00000000-0005-0000-0000-0000B2010000}"/>
    <cellStyle name="Comma 2 5 2 6 3 2" xfId="1013" xr:uid="{00000000-0005-0000-0000-0000B3010000}"/>
    <cellStyle name="Comma 2 5 2 6 4" xfId="28" xr:uid="{00000000-0005-0000-0000-0000B4010000}"/>
    <cellStyle name="Comma 2 5 2 6 5" xfId="727" xr:uid="{00000000-0005-0000-0000-0000B5010000}"/>
    <cellStyle name="Comma 2 5 2 7" xfId="209" xr:uid="{00000000-0005-0000-0000-0000B6010000}"/>
    <cellStyle name="Comma 2 5 2 7 2" xfId="762" xr:uid="{00000000-0005-0000-0000-0000B7010000}"/>
    <cellStyle name="Comma 2 5 2 8" xfId="349" xr:uid="{00000000-0005-0000-0000-0000B8010000}"/>
    <cellStyle name="Comma 2 5 2 8 2" xfId="901" xr:uid="{00000000-0005-0000-0000-0000B9010000}"/>
    <cellStyle name="Comma 2 5 2 9" xfId="483" xr:uid="{00000000-0005-0000-0000-0000BA010000}"/>
    <cellStyle name="Comma 2 5 3" xfId="95" xr:uid="{00000000-0005-0000-0000-0000BB010000}"/>
    <cellStyle name="Comma 2 5 3 2" xfId="180" xr:uid="{00000000-0005-0000-0000-0000BC010000}"/>
    <cellStyle name="Comma 2 5 3 2 2" xfId="327" xr:uid="{00000000-0005-0000-0000-0000BD010000}"/>
    <cellStyle name="Comma 2 5 3 2 2 2" xfId="879" xr:uid="{00000000-0005-0000-0000-0000BE010000}"/>
    <cellStyle name="Comma 2 5 3 2 3" xfId="467" xr:uid="{00000000-0005-0000-0000-0000BF010000}"/>
    <cellStyle name="Comma 2 5 3 2 3 2" xfId="1019" xr:uid="{00000000-0005-0000-0000-0000C0010000}"/>
    <cellStyle name="Comma 2 5 3 2 4" xfId="598" xr:uid="{00000000-0005-0000-0000-0000C1010000}"/>
    <cellStyle name="Comma 2 5 3 2 5" xfId="733" xr:uid="{00000000-0005-0000-0000-0000C2010000}"/>
    <cellStyle name="Comma 2 5 3 3" xfId="236" xr:uid="{00000000-0005-0000-0000-0000C3010000}"/>
    <cellStyle name="Comma 2 5 3 3 2" xfId="789" xr:uid="{00000000-0005-0000-0000-0000C4010000}"/>
    <cellStyle name="Comma 2 5 3 4" xfId="376" xr:uid="{00000000-0005-0000-0000-0000C5010000}"/>
    <cellStyle name="Comma 2 5 3 4 2" xfId="928" xr:uid="{00000000-0005-0000-0000-0000C6010000}"/>
    <cellStyle name="Comma 2 5 3 5" xfId="510" xr:uid="{00000000-0005-0000-0000-0000C7010000}"/>
    <cellStyle name="Comma 2 5 3 6" xfId="642" xr:uid="{00000000-0005-0000-0000-0000C8010000}"/>
    <cellStyle name="Comma 2 5 4" xfId="125" xr:uid="{00000000-0005-0000-0000-0000C9010000}"/>
    <cellStyle name="Comma 2 5 4 2" xfId="269" xr:uid="{00000000-0005-0000-0000-0000CA010000}"/>
    <cellStyle name="Comma 2 5 4 2 2" xfId="822" xr:uid="{00000000-0005-0000-0000-0000CB010000}"/>
    <cellStyle name="Comma 2 5 4 3" xfId="409" xr:uid="{00000000-0005-0000-0000-0000CC010000}"/>
    <cellStyle name="Comma 2 5 4 3 2" xfId="961" xr:uid="{00000000-0005-0000-0000-0000CD010000}"/>
    <cellStyle name="Comma 2 5 4 4" xfId="543" xr:uid="{00000000-0005-0000-0000-0000CE010000}"/>
    <cellStyle name="Comma 2 5 4 5" xfId="675" xr:uid="{00000000-0005-0000-0000-0000CF010000}"/>
    <cellStyle name="Comma 2 5 5" xfId="140" xr:uid="{00000000-0005-0000-0000-0000D0010000}"/>
    <cellStyle name="Comma 2 5 5 2" xfId="284" xr:uid="{00000000-0005-0000-0000-0000D1010000}"/>
    <cellStyle name="Comma 2 5 5 2 2" xfId="837" xr:uid="{00000000-0005-0000-0000-0000D2010000}"/>
    <cellStyle name="Comma 2 5 5 3" xfId="424" xr:uid="{00000000-0005-0000-0000-0000D3010000}"/>
    <cellStyle name="Comma 2 5 5 3 2" xfId="976" xr:uid="{00000000-0005-0000-0000-0000D4010000}"/>
    <cellStyle name="Comma 2 5 5 4" xfId="558" xr:uid="{00000000-0005-0000-0000-0000D5010000}"/>
    <cellStyle name="Comma 2 5 5 5" xfId="690" xr:uid="{00000000-0005-0000-0000-0000D6010000}"/>
    <cellStyle name="Comma 2 5 6" xfId="154" xr:uid="{00000000-0005-0000-0000-0000D7010000}"/>
    <cellStyle name="Comma 2 5 6 2" xfId="299" xr:uid="{00000000-0005-0000-0000-0000D8010000}"/>
    <cellStyle name="Comma 2 5 6 2 2" xfId="851" xr:uid="{00000000-0005-0000-0000-0000D9010000}"/>
    <cellStyle name="Comma 2 5 6 3" xfId="439" xr:uid="{00000000-0005-0000-0000-0000DA010000}"/>
    <cellStyle name="Comma 2 5 6 3 2" xfId="991" xr:uid="{00000000-0005-0000-0000-0000DB010000}"/>
    <cellStyle name="Comma 2 5 6 4" xfId="572" xr:uid="{00000000-0005-0000-0000-0000DC010000}"/>
    <cellStyle name="Comma 2 5 6 5" xfId="705" xr:uid="{00000000-0005-0000-0000-0000DD010000}"/>
    <cellStyle name="Comma 2 5 7" xfId="169" xr:uid="{00000000-0005-0000-0000-0000DE010000}"/>
    <cellStyle name="Comma 2 5 7 2" xfId="315" xr:uid="{00000000-0005-0000-0000-0000DF010000}"/>
    <cellStyle name="Comma 2 5 7 2 2" xfId="867" xr:uid="{00000000-0005-0000-0000-0000E0010000}"/>
    <cellStyle name="Comma 2 5 7 3" xfId="455" xr:uid="{00000000-0005-0000-0000-0000E1010000}"/>
    <cellStyle name="Comma 2 5 7 3 2" xfId="1007" xr:uid="{00000000-0005-0000-0000-0000E2010000}"/>
    <cellStyle name="Comma 2 5 7 4" xfId="587" xr:uid="{00000000-0005-0000-0000-0000E3010000}"/>
    <cellStyle name="Comma 2 5 7 5" xfId="721" xr:uid="{00000000-0005-0000-0000-0000E4010000}"/>
    <cellStyle name="Comma 2 5 8" xfId="23" xr:uid="{00000000-0005-0000-0000-0000E5010000}"/>
    <cellStyle name="Comma 2 5 8 2" xfId="737" xr:uid="{00000000-0005-0000-0000-0000E6010000}"/>
    <cellStyle name="Comma 2 5 9" xfId="26" xr:uid="{00000000-0005-0000-0000-0000E7010000}"/>
    <cellStyle name="Comma 2 6" xfId="99" xr:uid="{00000000-0005-0000-0000-0000E8010000}"/>
    <cellStyle name="Comma 2 6 2" xfId="240" xr:uid="{00000000-0005-0000-0000-0000E9010000}"/>
    <cellStyle name="Comma 2 6 2 2" xfId="793" xr:uid="{00000000-0005-0000-0000-0000EA010000}"/>
    <cellStyle name="Comma 2 6 3" xfId="380" xr:uid="{00000000-0005-0000-0000-0000EB010000}"/>
    <cellStyle name="Comma 2 6 3 2" xfId="932" xr:uid="{00000000-0005-0000-0000-0000EC010000}"/>
    <cellStyle name="Comma 2 6 4" xfId="514" xr:uid="{00000000-0005-0000-0000-0000ED010000}"/>
    <cellStyle name="Comma 2 6 5" xfId="646" xr:uid="{00000000-0005-0000-0000-0000EE010000}"/>
    <cellStyle name="Comma 2 7" xfId="71" xr:uid="{00000000-0005-0000-0000-0000EF010000}"/>
    <cellStyle name="Comma 2 7 2" xfId="214" xr:uid="{00000000-0005-0000-0000-0000F0010000}"/>
    <cellStyle name="Comma 2 7 2 2" xfId="767" xr:uid="{00000000-0005-0000-0000-0000F1010000}"/>
    <cellStyle name="Comma 2 7 3" xfId="354" xr:uid="{00000000-0005-0000-0000-0000F2010000}"/>
    <cellStyle name="Comma 2 7 3 2" xfId="906" xr:uid="{00000000-0005-0000-0000-0000F3010000}"/>
    <cellStyle name="Comma 2 7 4" xfId="488" xr:uid="{00000000-0005-0000-0000-0000F4010000}"/>
    <cellStyle name="Comma 2 7 5" xfId="620" xr:uid="{00000000-0005-0000-0000-0000F5010000}"/>
    <cellStyle name="Comma 2 8" xfId="123" xr:uid="{00000000-0005-0000-0000-0000F6010000}"/>
    <cellStyle name="Comma 2 8 2" xfId="267" xr:uid="{00000000-0005-0000-0000-0000F7010000}"/>
    <cellStyle name="Comma 2 8 2 2" xfId="820" xr:uid="{00000000-0005-0000-0000-0000F8010000}"/>
    <cellStyle name="Comma 2 8 3" xfId="407" xr:uid="{00000000-0005-0000-0000-0000F9010000}"/>
    <cellStyle name="Comma 2 8 3 2" xfId="959" xr:uid="{00000000-0005-0000-0000-0000FA010000}"/>
    <cellStyle name="Comma 2 8 4" xfId="541" xr:uid="{00000000-0005-0000-0000-0000FB010000}"/>
    <cellStyle name="Comma 2 8 5" xfId="673" xr:uid="{00000000-0005-0000-0000-0000FC010000}"/>
    <cellStyle name="Comma 2 9" xfId="138" xr:uid="{00000000-0005-0000-0000-0000FD010000}"/>
    <cellStyle name="Comma 2 9 2" xfId="282" xr:uid="{00000000-0005-0000-0000-0000FE010000}"/>
    <cellStyle name="Comma 2 9 2 2" xfId="835" xr:uid="{00000000-0005-0000-0000-0000FF010000}"/>
    <cellStyle name="Comma 2 9 3" xfId="422" xr:uid="{00000000-0005-0000-0000-000000020000}"/>
    <cellStyle name="Comma 2 9 3 2" xfId="974" xr:uid="{00000000-0005-0000-0000-000001020000}"/>
    <cellStyle name="Comma 2 9 4" xfId="556" xr:uid="{00000000-0005-0000-0000-000002020000}"/>
    <cellStyle name="Comma 2 9 5" xfId="688" xr:uid="{00000000-0005-0000-0000-000003020000}"/>
    <cellStyle name="Comma 20" xfId="52" xr:uid="{00000000-0005-0000-0000-000004020000}"/>
    <cellStyle name="Comma 3" xfId="8" xr:uid="{00000000-0005-0000-0000-000005020000}"/>
    <cellStyle name="Comma 3 2" xfId="11" xr:uid="{00000000-0005-0000-0000-000006020000}"/>
    <cellStyle name="Comma 3 2 2" xfId="114" xr:uid="{00000000-0005-0000-0000-000007020000}"/>
    <cellStyle name="Comma 3 2 2 2" xfId="255" xr:uid="{00000000-0005-0000-0000-000008020000}"/>
    <cellStyle name="Comma 3 2 2 2 2" xfId="808" xr:uid="{00000000-0005-0000-0000-000009020000}"/>
    <cellStyle name="Comma 3 2 2 3" xfId="395" xr:uid="{00000000-0005-0000-0000-00000A020000}"/>
    <cellStyle name="Comma 3 2 2 3 2" xfId="947" xr:uid="{00000000-0005-0000-0000-00000B020000}"/>
    <cellStyle name="Comma 3 2 2 4" xfId="529" xr:uid="{00000000-0005-0000-0000-00000C020000}"/>
    <cellStyle name="Comma 3 2 2 5" xfId="661" xr:uid="{00000000-0005-0000-0000-00000D020000}"/>
    <cellStyle name="Comma 3 2 3" xfId="229" xr:uid="{00000000-0005-0000-0000-00000E020000}"/>
    <cellStyle name="Comma 3 2 3 2" xfId="782" xr:uid="{00000000-0005-0000-0000-00000F020000}"/>
    <cellStyle name="Comma 3 2 4" xfId="369" xr:uid="{00000000-0005-0000-0000-000010020000}"/>
    <cellStyle name="Comma 3 2 4 2" xfId="921" xr:uid="{00000000-0005-0000-0000-000011020000}"/>
    <cellStyle name="Comma 3 2 5" xfId="503" xr:uid="{00000000-0005-0000-0000-000012020000}"/>
    <cellStyle name="Comma 3 2 6" xfId="635" xr:uid="{00000000-0005-0000-0000-000013020000}"/>
    <cellStyle name="Comma 3 2 7" xfId="88" xr:uid="{00000000-0005-0000-0000-000014020000}"/>
    <cellStyle name="Comma 3 2 8" xfId="45" xr:uid="{00000000-0005-0000-0000-000015020000}"/>
    <cellStyle name="Comma 3 3" xfId="14" xr:uid="{00000000-0005-0000-0000-000016020000}"/>
    <cellStyle name="Comma 3 3 2" xfId="94" xr:uid="{00000000-0005-0000-0000-000017020000}"/>
    <cellStyle name="Comma 3 4" xfId="33" xr:uid="{00000000-0005-0000-0000-000018020000}"/>
    <cellStyle name="Comma 3 4 2" xfId="243" xr:uid="{00000000-0005-0000-0000-000019020000}"/>
    <cellStyle name="Comma 3 4 2 2" xfId="796" xr:uid="{00000000-0005-0000-0000-00001A020000}"/>
    <cellStyle name="Comma 3 4 3" xfId="383" xr:uid="{00000000-0005-0000-0000-00001B020000}"/>
    <cellStyle name="Comma 3 4 3 2" xfId="935" xr:uid="{00000000-0005-0000-0000-00001C020000}"/>
    <cellStyle name="Comma 3 4 4" xfId="517" xr:uid="{00000000-0005-0000-0000-00001D020000}"/>
    <cellStyle name="Comma 3 4 5" xfId="649" xr:uid="{00000000-0005-0000-0000-00001E020000}"/>
    <cellStyle name="Comma 3 4 6" xfId="102" xr:uid="{00000000-0005-0000-0000-00001F020000}"/>
    <cellStyle name="Comma 3 5" xfId="74" xr:uid="{00000000-0005-0000-0000-000020020000}"/>
    <cellStyle name="Comma 3 5 2" xfId="217" xr:uid="{00000000-0005-0000-0000-000021020000}"/>
    <cellStyle name="Comma 3 5 2 2" xfId="770" xr:uid="{00000000-0005-0000-0000-000022020000}"/>
    <cellStyle name="Comma 3 5 3" xfId="357" xr:uid="{00000000-0005-0000-0000-000023020000}"/>
    <cellStyle name="Comma 3 5 3 2" xfId="909" xr:uid="{00000000-0005-0000-0000-000024020000}"/>
    <cellStyle name="Comma 3 5 4" xfId="491" xr:uid="{00000000-0005-0000-0000-000025020000}"/>
    <cellStyle name="Comma 3 5 5" xfId="623" xr:uid="{00000000-0005-0000-0000-000026020000}"/>
    <cellStyle name="Comma 3 6" xfId="38" xr:uid="{00000000-0005-0000-0000-000027020000}"/>
    <cellStyle name="Comma 36" xfId="18" xr:uid="{00000000-0005-0000-0000-000028020000}"/>
    <cellStyle name="Comma 4" xfId="10" xr:uid="{00000000-0005-0000-0000-000029020000}"/>
    <cellStyle name="Comma 4 10" xfId="476" xr:uid="{00000000-0005-0000-0000-00002A020000}"/>
    <cellStyle name="Comma 4 11" xfId="608" xr:uid="{00000000-0005-0000-0000-00002B020000}"/>
    <cellStyle name="Comma 4 2" xfId="108" xr:uid="{00000000-0005-0000-0000-00002C020000}"/>
    <cellStyle name="Comma 4 2 2" xfId="175" xr:uid="{00000000-0005-0000-0000-00002D020000}"/>
    <cellStyle name="Comma 4 2 2 2" xfId="322" xr:uid="{00000000-0005-0000-0000-00002E020000}"/>
    <cellStyle name="Comma 4 2 2 2 2" xfId="874" xr:uid="{00000000-0005-0000-0000-00002F020000}"/>
    <cellStyle name="Comma 4 2 2 3" xfId="462" xr:uid="{00000000-0005-0000-0000-000030020000}"/>
    <cellStyle name="Comma 4 2 2 3 2" xfId="1014" xr:uid="{00000000-0005-0000-0000-000031020000}"/>
    <cellStyle name="Comma 4 2 2 4" xfId="593" xr:uid="{00000000-0005-0000-0000-000032020000}"/>
    <cellStyle name="Comma 4 2 2 5" xfId="728" xr:uid="{00000000-0005-0000-0000-000033020000}"/>
    <cellStyle name="Comma 4 2 3" xfId="249" xr:uid="{00000000-0005-0000-0000-000034020000}"/>
    <cellStyle name="Comma 4 2 3 2" xfId="802" xr:uid="{00000000-0005-0000-0000-000035020000}"/>
    <cellStyle name="Comma 4 2 4" xfId="389" xr:uid="{00000000-0005-0000-0000-000036020000}"/>
    <cellStyle name="Comma 4 2 4 2" xfId="941" xr:uid="{00000000-0005-0000-0000-000037020000}"/>
    <cellStyle name="Comma 4 2 5" xfId="523" xr:uid="{00000000-0005-0000-0000-000038020000}"/>
    <cellStyle name="Comma 4 2 6" xfId="655" xr:uid="{00000000-0005-0000-0000-000039020000}"/>
    <cellStyle name="Comma 4 3" xfId="81" xr:uid="{00000000-0005-0000-0000-00003A020000}"/>
    <cellStyle name="Comma 4 3 2" xfId="181" xr:uid="{00000000-0005-0000-0000-00003B020000}"/>
    <cellStyle name="Comma 4 3 2 2" xfId="328" xr:uid="{00000000-0005-0000-0000-00003C020000}"/>
    <cellStyle name="Comma 4 3 2 2 2" xfId="880" xr:uid="{00000000-0005-0000-0000-00003D020000}"/>
    <cellStyle name="Comma 4 3 2 3" xfId="468" xr:uid="{00000000-0005-0000-0000-00003E020000}"/>
    <cellStyle name="Comma 4 3 2 3 2" xfId="1020" xr:uid="{00000000-0005-0000-0000-00003F020000}"/>
    <cellStyle name="Comma 4 3 2 4" xfId="599" xr:uid="{00000000-0005-0000-0000-000040020000}"/>
    <cellStyle name="Comma 4 3 2 5" xfId="734" xr:uid="{00000000-0005-0000-0000-000041020000}"/>
    <cellStyle name="Comma 4 3 3" xfId="223" xr:uid="{00000000-0005-0000-0000-000042020000}"/>
    <cellStyle name="Comma 4 3 3 2" xfId="776" xr:uid="{00000000-0005-0000-0000-000043020000}"/>
    <cellStyle name="Comma 4 3 4" xfId="363" xr:uid="{00000000-0005-0000-0000-000044020000}"/>
    <cellStyle name="Comma 4 3 4 2" xfId="915" xr:uid="{00000000-0005-0000-0000-000045020000}"/>
    <cellStyle name="Comma 4 3 5" xfId="497" xr:uid="{00000000-0005-0000-0000-000046020000}"/>
    <cellStyle name="Comma 4 3 6" xfId="629" xr:uid="{00000000-0005-0000-0000-000047020000}"/>
    <cellStyle name="Comma 4 4" xfId="128" xr:uid="{00000000-0005-0000-0000-000048020000}"/>
    <cellStyle name="Comma 4 4 2" xfId="272" xr:uid="{00000000-0005-0000-0000-000049020000}"/>
    <cellStyle name="Comma 4 4 2 2" xfId="825" xr:uid="{00000000-0005-0000-0000-00004A020000}"/>
    <cellStyle name="Comma 4 4 3" xfId="412" xr:uid="{00000000-0005-0000-0000-00004B020000}"/>
    <cellStyle name="Comma 4 4 3 2" xfId="964" xr:uid="{00000000-0005-0000-0000-00004C020000}"/>
    <cellStyle name="Comma 4 4 4" xfId="546" xr:uid="{00000000-0005-0000-0000-00004D020000}"/>
    <cellStyle name="Comma 4 4 5" xfId="678" xr:uid="{00000000-0005-0000-0000-00004E020000}"/>
    <cellStyle name="Comma 4 5" xfId="143" xr:uid="{00000000-0005-0000-0000-00004F020000}"/>
    <cellStyle name="Comma 4 5 2" xfId="287" xr:uid="{00000000-0005-0000-0000-000050020000}"/>
    <cellStyle name="Comma 4 5 2 2" xfId="840" xr:uid="{00000000-0005-0000-0000-000051020000}"/>
    <cellStyle name="Comma 4 5 3" xfId="427" xr:uid="{00000000-0005-0000-0000-000052020000}"/>
    <cellStyle name="Comma 4 5 3 2" xfId="979" xr:uid="{00000000-0005-0000-0000-000053020000}"/>
    <cellStyle name="Comma 4 5 4" xfId="561" xr:uid="{00000000-0005-0000-0000-000054020000}"/>
    <cellStyle name="Comma 4 5 5" xfId="693" xr:uid="{00000000-0005-0000-0000-000055020000}"/>
    <cellStyle name="Comma 4 6" xfId="157" xr:uid="{00000000-0005-0000-0000-000056020000}"/>
    <cellStyle name="Comma 4 6 2" xfId="302" xr:uid="{00000000-0005-0000-0000-000057020000}"/>
    <cellStyle name="Comma 4 6 2 2" xfId="854" xr:uid="{00000000-0005-0000-0000-000058020000}"/>
    <cellStyle name="Comma 4 6 3" xfId="442" xr:uid="{00000000-0005-0000-0000-000059020000}"/>
    <cellStyle name="Comma 4 6 3 2" xfId="994" xr:uid="{00000000-0005-0000-0000-00005A020000}"/>
    <cellStyle name="Comma 4 6 4" xfId="575" xr:uid="{00000000-0005-0000-0000-00005B020000}"/>
    <cellStyle name="Comma 4 6 5" xfId="708" xr:uid="{00000000-0005-0000-0000-00005C020000}"/>
    <cellStyle name="Comma 4 7" xfId="170" xr:uid="{00000000-0005-0000-0000-00005D020000}"/>
    <cellStyle name="Comma 4 7 2" xfId="316" xr:uid="{00000000-0005-0000-0000-00005E020000}"/>
    <cellStyle name="Comma 4 7 2 2" xfId="868" xr:uid="{00000000-0005-0000-0000-00005F020000}"/>
    <cellStyle name="Comma 4 7 3" xfId="456" xr:uid="{00000000-0005-0000-0000-000060020000}"/>
    <cellStyle name="Comma 4 7 3 2" xfId="1008" xr:uid="{00000000-0005-0000-0000-000061020000}"/>
    <cellStyle name="Comma 4 7 4" xfId="588" xr:uid="{00000000-0005-0000-0000-000062020000}"/>
    <cellStyle name="Comma 4 7 5" xfId="722" xr:uid="{00000000-0005-0000-0000-000063020000}"/>
    <cellStyle name="Comma 4 8" xfId="202" xr:uid="{00000000-0005-0000-0000-000064020000}"/>
    <cellStyle name="Comma 4 8 2" xfId="755" xr:uid="{00000000-0005-0000-0000-000065020000}"/>
    <cellStyle name="Comma 4 9" xfId="342" xr:uid="{00000000-0005-0000-0000-000066020000}"/>
    <cellStyle name="Comma 4 9 2" xfId="894" xr:uid="{00000000-0005-0000-0000-000067020000}"/>
    <cellStyle name="Comma 5" xfId="3" xr:uid="{00000000-0005-0000-0000-000068020000}"/>
    <cellStyle name="Comma 5 10" xfId="333" xr:uid="{00000000-0005-0000-0000-000069020000}"/>
    <cellStyle name="Comma 5 10 2" xfId="885" xr:uid="{00000000-0005-0000-0000-00006A020000}"/>
    <cellStyle name="Comma 5 11" xfId="341" xr:uid="{00000000-0005-0000-0000-00006B020000}"/>
    <cellStyle name="Comma 5 11 2" xfId="893" xr:uid="{00000000-0005-0000-0000-00006C020000}"/>
    <cellStyle name="Comma 5 12" xfId="475" xr:uid="{00000000-0005-0000-0000-00006D020000}"/>
    <cellStyle name="Comma 5 13" xfId="607" xr:uid="{00000000-0005-0000-0000-00006E020000}"/>
    <cellStyle name="Comma 5 2" xfId="47" xr:uid="{00000000-0005-0000-0000-00006F020000}"/>
    <cellStyle name="Comma 5 2 2" xfId="235" xr:uid="{00000000-0005-0000-0000-000070020000}"/>
    <cellStyle name="Comma 5 2 2 2" xfId="788" xr:uid="{00000000-0005-0000-0000-000071020000}"/>
    <cellStyle name="Comma 5 2 3" xfId="375" xr:uid="{00000000-0005-0000-0000-000072020000}"/>
    <cellStyle name="Comma 5 2 3 2" xfId="927" xr:uid="{00000000-0005-0000-0000-000073020000}"/>
    <cellStyle name="Comma 5 2 4" xfId="509" xr:uid="{00000000-0005-0000-0000-000074020000}"/>
    <cellStyle name="Comma 5 2 5" xfId="641" xr:uid="{00000000-0005-0000-0000-000075020000}"/>
    <cellStyle name="Comma 5 3" xfId="127" xr:uid="{00000000-0005-0000-0000-000076020000}"/>
    <cellStyle name="Comma 5 3 2" xfId="271" xr:uid="{00000000-0005-0000-0000-000077020000}"/>
    <cellStyle name="Comma 5 3 2 2" xfId="824" xr:uid="{00000000-0005-0000-0000-000078020000}"/>
    <cellStyle name="Comma 5 3 3" xfId="411" xr:uid="{00000000-0005-0000-0000-000079020000}"/>
    <cellStyle name="Comma 5 3 3 2" xfId="963" xr:uid="{00000000-0005-0000-0000-00007A020000}"/>
    <cellStyle name="Comma 5 3 4" xfId="545" xr:uid="{00000000-0005-0000-0000-00007B020000}"/>
    <cellStyle name="Comma 5 3 5" xfId="677" xr:uid="{00000000-0005-0000-0000-00007C020000}"/>
    <cellStyle name="Comma 5 4" xfId="142" xr:uid="{00000000-0005-0000-0000-00007D020000}"/>
    <cellStyle name="Comma 5 4 2" xfId="286" xr:uid="{00000000-0005-0000-0000-00007E020000}"/>
    <cellStyle name="Comma 5 4 2 2" xfId="839" xr:uid="{00000000-0005-0000-0000-00007F020000}"/>
    <cellStyle name="Comma 5 4 3" xfId="426" xr:uid="{00000000-0005-0000-0000-000080020000}"/>
    <cellStyle name="Comma 5 4 3 2" xfId="978" xr:uid="{00000000-0005-0000-0000-000081020000}"/>
    <cellStyle name="Comma 5 4 4" xfId="560" xr:uid="{00000000-0005-0000-0000-000082020000}"/>
    <cellStyle name="Comma 5 4 5" xfId="692" xr:uid="{00000000-0005-0000-0000-000083020000}"/>
    <cellStyle name="Comma 5 5" xfId="156" xr:uid="{00000000-0005-0000-0000-000084020000}"/>
    <cellStyle name="Comma 5 5 2" xfId="301" xr:uid="{00000000-0005-0000-0000-000085020000}"/>
    <cellStyle name="Comma 5 5 2 2" xfId="853" xr:uid="{00000000-0005-0000-0000-000086020000}"/>
    <cellStyle name="Comma 5 5 3" xfId="441" xr:uid="{00000000-0005-0000-0000-000087020000}"/>
    <cellStyle name="Comma 5 5 3 2" xfId="993" xr:uid="{00000000-0005-0000-0000-000088020000}"/>
    <cellStyle name="Comma 5 5 4" xfId="574" xr:uid="{00000000-0005-0000-0000-000089020000}"/>
    <cellStyle name="Comma 5 5 5" xfId="707" xr:uid="{00000000-0005-0000-0000-00008A020000}"/>
    <cellStyle name="Comma 5 6" xfId="172" xr:uid="{00000000-0005-0000-0000-00008B020000}"/>
    <cellStyle name="Comma 5 6 2" xfId="318" xr:uid="{00000000-0005-0000-0000-00008C020000}"/>
    <cellStyle name="Comma 5 6 2 2" xfId="870" xr:uid="{00000000-0005-0000-0000-00008D020000}"/>
    <cellStyle name="Comma 5 6 3" xfId="458" xr:uid="{00000000-0005-0000-0000-00008E020000}"/>
    <cellStyle name="Comma 5 6 3 2" xfId="1010" xr:uid="{00000000-0005-0000-0000-00008F020000}"/>
    <cellStyle name="Comma 5 6 4" xfId="590" xr:uid="{00000000-0005-0000-0000-000090020000}"/>
    <cellStyle name="Comma 5 6 5" xfId="724" xr:uid="{00000000-0005-0000-0000-000091020000}"/>
    <cellStyle name="Comma 5 7" xfId="184" xr:uid="{00000000-0005-0000-0000-000092020000}"/>
    <cellStyle name="Comma 5 7 2" xfId="739" xr:uid="{00000000-0005-0000-0000-000093020000}"/>
    <cellStyle name="Comma 5 8" xfId="187" xr:uid="{00000000-0005-0000-0000-000094020000}"/>
    <cellStyle name="Comma 5 9" xfId="201" xr:uid="{00000000-0005-0000-0000-000095020000}"/>
    <cellStyle name="Comma 5 9 2" xfId="754" xr:uid="{00000000-0005-0000-0000-000096020000}"/>
    <cellStyle name="Comma 6" xfId="59" xr:uid="{00000000-0005-0000-0000-000097020000}"/>
    <cellStyle name="Comma 6 10" xfId="612" xr:uid="{00000000-0005-0000-0000-000098020000}"/>
    <cellStyle name="Comma 6 2" xfId="96" xr:uid="{00000000-0005-0000-0000-000099020000}"/>
    <cellStyle name="Comma 6 2 2" xfId="237" xr:uid="{00000000-0005-0000-0000-00009A020000}"/>
    <cellStyle name="Comma 6 2 2 2" xfId="790" xr:uid="{00000000-0005-0000-0000-00009B020000}"/>
    <cellStyle name="Comma 6 2 3" xfId="377" xr:uid="{00000000-0005-0000-0000-00009C020000}"/>
    <cellStyle name="Comma 6 2 3 2" xfId="929" xr:uid="{00000000-0005-0000-0000-00009D020000}"/>
    <cellStyle name="Comma 6 2 4" xfId="511" xr:uid="{00000000-0005-0000-0000-00009E020000}"/>
    <cellStyle name="Comma 6 2 5" xfId="643" xr:uid="{00000000-0005-0000-0000-00009F020000}"/>
    <cellStyle name="Comma 6 3" xfId="132" xr:uid="{00000000-0005-0000-0000-0000A0020000}"/>
    <cellStyle name="Comma 6 3 2" xfId="276" xr:uid="{00000000-0005-0000-0000-0000A1020000}"/>
    <cellStyle name="Comma 6 3 2 2" xfId="829" xr:uid="{00000000-0005-0000-0000-0000A2020000}"/>
    <cellStyle name="Comma 6 3 3" xfId="416" xr:uid="{00000000-0005-0000-0000-0000A3020000}"/>
    <cellStyle name="Comma 6 3 3 2" xfId="968" xr:uid="{00000000-0005-0000-0000-0000A4020000}"/>
    <cellStyle name="Comma 6 3 4" xfId="550" xr:uid="{00000000-0005-0000-0000-0000A5020000}"/>
    <cellStyle name="Comma 6 3 5" xfId="682" xr:uid="{00000000-0005-0000-0000-0000A6020000}"/>
    <cellStyle name="Comma 6 4" xfId="147" xr:uid="{00000000-0005-0000-0000-0000A7020000}"/>
    <cellStyle name="Comma 6 4 2" xfId="291" xr:uid="{00000000-0005-0000-0000-0000A8020000}"/>
    <cellStyle name="Comma 6 4 2 2" xfId="844" xr:uid="{00000000-0005-0000-0000-0000A9020000}"/>
    <cellStyle name="Comma 6 4 3" xfId="431" xr:uid="{00000000-0005-0000-0000-0000AA020000}"/>
    <cellStyle name="Comma 6 4 3 2" xfId="983" xr:uid="{00000000-0005-0000-0000-0000AB020000}"/>
    <cellStyle name="Comma 6 4 4" xfId="565" xr:uid="{00000000-0005-0000-0000-0000AC020000}"/>
    <cellStyle name="Comma 6 4 5" xfId="697" xr:uid="{00000000-0005-0000-0000-0000AD020000}"/>
    <cellStyle name="Comma 6 5" xfId="161" xr:uid="{00000000-0005-0000-0000-0000AE020000}"/>
    <cellStyle name="Comma 6 5 2" xfId="306" xr:uid="{00000000-0005-0000-0000-0000AF020000}"/>
    <cellStyle name="Comma 6 5 2 2" xfId="858" xr:uid="{00000000-0005-0000-0000-0000B0020000}"/>
    <cellStyle name="Comma 6 5 3" xfId="446" xr:uid="{00000000-0005-0000-0000-0000B1020000}"/>
    <cellStyle name="Comma 6 5 3 2" xfId="998" xr:uid="{00000000-0005-0000-0000-0000B2020000}"/>
    <cellStyle name="Comma 6 5 4" xfId="579" xr:uid="{00000000-0005-0000-0000-0000B3020000}"/>
    <cellStyle name="Comma 6 5 5" xfId="712" xr:uid="{00000000-0005-0000-0000-0000B4020000}"/>
    <cellStyle name="Comma 6 6" xfId="177" xr:uid="{00000000-0005-0000-0000-0000B5020000}"/>
    <cellStyle name="Comma 6 6 2" xfId="324" xr:uid="{00000000-0005-0000-0000-0000B6020000}"/>
    <cellStyle name="Comma 6 6 2 2" xfId="876" xr:uid="{00000000-0005-0000-0000-0000B7020000}"/>
    <cellStyle name="Comma 6 6 3" xfId="464" xr:uid="{00000000-0005-0000-0000-0000B8020000}"/>
    <cellStyle name="Comma 6 6 3 2" xfId="1016" xr:uid="{00000000-0005-0000-0000-0000B9020000}"/>
    <cellStyle name="Comma 6 6 4" xfId="595" xr:uid="{00000000-0005-0000-0000-0000BA020000}"/>
    <cellStyle name="Comma 6 6 5" xfId="730" xr:uid="{00000000-0005-0000-0000-0000BB020000}"/>
    <cellStyle name="Comma 6 7" xfId="206" xr:uid="{00000000-0005-0000-0000-0000BC020000}"/>
    <cellStyle name="Comma 6 7 2" xfId="759" xr:uid="{00000000-0005-0000-0000-0000BD020000}"/>
    <cellStyle name="Comma 6 8" xfId="346" xr:uid="{00000000-0005-0000-0000-0000BE020000}"/>
    <cellStyle name="Comma 6 8 2" xfId="898" xr:uid="{00000000-0005-0000-0000-0000BF020000}"/>
    <cellStyle name="Comma 6 9" xfId="480" xr:uid="{00000000-0005-0000-0000-0000C0020000}"/>
    <cellStyle name="Comma 7" xfId="63" xr:uid="{00000000-0005-0000-0000-0000C1020000}"/>
    <cellStyle name="Comma 7 2" xfId="211" xr:uid="{00000000-0005-0000-0000-0000C2020000}"/>
    <cellStyle name="Comma 7 2 2" xfId="764" xr:uid="{00000000-0005-0000-0000-0000C3020000}"/>
    <cellStyle name="Comma 7 3" xfId="351" xr:uid="{00000000-0005-0000-0000-0000C4020000}"/>
    <cellStyle name="Comma 7 3 2" xfId="903" xr:uid="{00000000-0005-0000-0000-0000C5020000}"/>
    <cellStyle name="Comma 7 4" xfId="485" xr:uid="{00000000-0005-0000-0000-0000C6020000}"/>
    <cellStyle name="Comma 7 5" xfId="617" xr:uid="{00000000-0005-0000-0000-0000C7020000}"/>
    <cellStyle name="Comma 8" xfId="122" xr:uid="{00000000-0005-0000-0000-0000C8020000}"/>
    <cellStyle name="Comma 8 2" xfId="266" xr:uid="{00000000-0005-0000-0000-0000C9020000}"/>
    <cellStyle name="Comma 8 2 2" xfId="819" xr:uid="{00000000-0005-0000-0000-0000CA020000}"/>
    <cellStyle name="Comma 8 3" xfId="406" xr:uid="{00000000-0005-0000-0000-0000CB020000}"/>
    <cellStyle name="Comma 8 3 2" xfId="958" xr:uid="{00000000-0005-0000-0000-0000CC020000}"/>
    <cellStyle name="Comma 8 4" xfId="540" xr:uid="{00000000-0005-0000-0000-0000CD020000}"/>
    <cellStyle name="Comma 8 5" xfId="672" xr:uid="{00000000-0005-0000-0000-0000CE020000}"/>
    <cellStyle name="Comma 9" xfId="137" xr:uid="{00000000-0005-0000-0000-0000CF020000}"/>
    <cellStyle name="Comma 9 2" xfId="281" xr:uid="{00000000-0005-0000-0000-0000D0020000}"/>
    <cellStyle name="Comma 9 2 2" xfId="834" xr:uid="{00000000-0005-0000-0000-0000D1020000}"/>
    <cellStyle name="Comma 9 3" xfId="421" xr:uid="{00000000-0005-0000-0000-0000D2020000}"/>
    <cellStyle name="Comma 9 3 2" xfId="973" xr:uid="{00000000-0005-0000-0000-0000D3020000}"/>
    <cellStyle name="Comma 9 4" xfId="555" xr:uid="{00000000-0005-0000-0000-0000D4020000}"/>
    <cellStyle name="Comma 9 5" xfId="687" xr:uid="{00000000-0005-0000-0000-0000D5020000}"/>
    <cellStyle name="Explanatory Text" xfId="1040" builtinId="53" customBuiltin="1"/>
    <cellStyle name="Good" xfId="1030" builtinId="26" customBuiltin="1"/>
    <cellStyle name="Heading 1" xfId="1026" builtinId="16" customBuiltin="1"/>
    <cellStyle name="Heading 2" xfId="1027" builtinId="17" customBuiltin="1"/>
    <cellStyle name="Heading 3" xfId="1028" builtinId="18" customBuiltin="1"/>
    <cellStyle name="Heading 4" xfId="1029" builtinId="19" customBuiltin="1"/>
    <cellStyle name="Hyperlink" xfId="4" builtinId="8"/>
    <cellStyle name="Input" xfId="1033" builtinId="20" customBuiltin="1"/>
    <cellStyle name="Linked Cell" xfId="1036" builtinId="24" customBuiltin="1"/>
    <cellStyle name="Neutral" xfId="1032" builtinId="28" customBuiltin="1"/>
    <cellStyle name="Normal" xfId="0" builtinId="0"/>
    <cellStyle name="Normal 10" xfId="65" xr:uid="{00000000-0005-0000-0000-0000E1020000}"/>
    <cellStyle name="Normal 10 2" xfId="1022" xr:uid="{00000000-0005-0000-0000-0000E2020000}"/>
    <cellStyle name="Normal 11" xfId="601" xr:uid="{00000000-0005-0000-0000-0000E3020000}"/>
    <cellStyle name="Normal 12" xfId="53" xr:uid="{00000000-0005-0000-0000-0000E4020000}"/>
    <cellStyle name="Normal 14" xfId="19" xr:uid="{00000000-0005-0000-0000-0000E5020000}"/>
    <cellStyle name="Normal 15 12" xfId="6" xr:uid="{00000000-0005-0000-0000-0000E6020000}"/>
    <cellStyle name="Normal 2" xfId="5" xr:uid="{00000000-0005-0000-0000-0000E7020000}"/>
    <cellStyle name="Normal 2 10" xfId="56" xr:uid="{00000000-0005-0000-0000-0000E8020000}"/>
    <cellStyle name="Normal 2 11" xfId="42" xr:uid="{00000000-0005-0000-0000-0000E9020000}"/>
    <cellStyle name="Normal 2 2" xfId="73" xr:uid="{00000000-0005-0000-0000-0000EA020000}"/>
    <cellStyle name="Normal 2 2 2" xfId="79" xr:uid="{00000000-0005-0000-0000-0000EB020000}"/>
    <cellStyle name="Normal 2 2 2 2" xfId="93" xr:uid="{00000000-0005-0000-0000-0000EC020000}"/>
    <cellStyle name="Normal 2 2 2 2 2" xfId="118" xr:uid="{00000000-0005-0000-0000-0000ED020000}"/>
    <cellStyle name="Normal 2 2 2 2 2 2" xfId="260" xr:uid="{00000000-0005-0000-0000-0000EE020000}"/>
    <cellStyle name="Normal 2 2 2 2 2 2 2" xfId="813" xr:uid="{00000000-0005-0000-0000-0000EF020000}"/>
    <cellStyle name="Normal 2 2 2 2 2 3" xfId="400" xr:uid="{00000000-0005-0000-0000-0000F0020000}"/>
    <cellStyle name="Normal 2 2 2 2 2 3 2" xfId="952" xr:uid="{00000000-0005-0000-0000-0000F1020000}"/>
    <cellStyle name="Normal 2 2 2 2 2 4" xfId="534" xr:uid="{00000000-0005-0000-0000-0000F2020000}"/>
    <cellStyle name="Normal 2 2 2 2 2 5" xfId="666" xr:uid="{00000000-0005-0000-0000-0000F3020000}"/>
    <cellStyle name="Normal 2 2 2 2 3" xfId="234" xr:uid="{00000000-0005-0000-0000-0000F4020000}"/>
    <cellStyle name="Normal 2 2 2 2 3 2" xfId="787" xr:uid="{00000000-0005-0000-0000-0000F5020000}"/>
    <cellStyle name="Normal 2 2 2 2 4" xfId="374" xr:uid="{00000000-0005-0000-0000-0000F6020000}"/>
    <cellStyle name="Normal 2 2 2 2 4 2" xfId="926" xr:uid="{00000000-0005-0000-0000-0000F7020000}"/>
    <cellStyle name="Normal 2 2 2 2 5" xfId="508" xr:uid="{00000000-0005-0000-0000-0000F8020000}"/>
    <cellStyle name="Normal 2 2 2 2 6" xfId="640" xr:uid="{00000000-0005-0000-0000-0000F9020000}"/>
    <cellStyle name="Normal 2 2 2 3" xfId="107" xr:uid="{00000000-0005-0000-0000-0000FA020000}"/>
    <cellStyle name="Normal 2 2 2 3 2" xfId="248" xr:uid="{00000000-0005-0000-0000-0000FB020000}"/>
    <cellStyle name="Normal 2 2 2 3 2 2" xfId="801" xr:uid="{00000000-0005-0000-0000-0000FC020000}"/>
    <cellStyle name="Normal 2 2 2 3 3" xfId="388" xr:uid="{00000000-0005-0000-0000-0000FD020000}"/>
    <cellStyle name="Normal 2 2 2 3 3 2" xfId="940" xr:uid="{00000000-0005-0000-0000-0000FE020000}"/>
    <cellStyle name="Normal 2 2 2 3 4" xfId="522" xr:uid="{00000000-0005-0000-0000-0000FF020000}"/>
    <cellStyle name="Normal 2 2 2 3 5" xfId="654" xr:uid="{00000000-0005-0000-0000-000000030000}"/>
    <cellStyle name="Normal 2 2 2 4" xfId="222" xr:uid="{00000000-0005-0000-0000-000001030000}"/>
    <cellStyle name="Normal 2 2 2 4 2" xfId="775" xr:uid="{00000000-0005-0000-0000-000002030000}"/>
    <cellStyle name="Normal 2 2 2 5" xfId="362" xr:uid="{00000000-0005-0000-0000-000003030000}"/>
    <cellStyle name="Normal 2 2 2 5 2" xfId="914" xr:uid="{00000000-0005-0000-0000-000004030000}"/>
    <cellStyle name="Normal 2 2 2 6" xfId="496" xr:uid="{00000000-0005-0000-0000-000005030000}"/>
    <cellStyle name="Normal 2 2 2 7" xfId="628" xr:uid="{00000000-0005-0000-0000-000006030000}"/>
    <cellStyle name="Normal 2 2 3" xfId="87" xr:uid="{00000000-0005-0000-0000-000007030000}"/>
    <cellStyle name="Normal 2 2 3 2" xfId="113" xr:uid="{00000000-0005-0000-0000-000008030000}"/>
    <cellStyle name="Normal 2 2 3 2 2" xfId="254" xr:uid="{00000000-0005-0000-0000-000009030000}"/>
    <cellStyle name="Normal 2 2 3 2 2 2" xfId="807" xr:uid="{00000000-0005-0000-0000-00000A030000}"/>
    <cellStyle name="Normal 2 2 3 2 3" xfId="394" xr:uid="{00000000-0005-0000-0000-00000B030000}"/>
    <cellStyle name="Normal 2 2 3 2 3 2" xfId="946" xr:uid="{00000000-0005-0000-0000-00000C030000}"/>
    <cellStyle name="Normal 2 2 3 2 4" xfId="528" xr:uid="{00000000-0005-0000-0000-00000D030000}"/>
    <cellStyle name="Normal 2 2 3 2 5" xfId="660" xr:uid="{00000000-0005-0000-0000-00000E030000}"/>
    <cellStyle name="Normal 2 2 3 3" xfId="228" xr:uid="{00000000-0005-0000-0000-00000F030000}"/>
    <cellStyle name="Normal 2 2 3 3 2" xfId="781" xr:uid="{00000000-0005-0000-0000-000010030000}"/>
    <cellStyle name="Normal 2 2 3 4" xfId="368" xr:uid="{00000000-0005-0000-0000-000011030000}"/>
    <cellStyle name="Normal 2 2 3 4 2" xfId="920" xr:uid="{00000000-0005-0000-0000-000012030000}"/>
    <cellStyle name="Normal 2 2 3 5" xfId="502" xr:uid="{00000000-0005-0000-0000-000013030000}"/>
    <cellStyle name="Normal 2 2 3 6" xfId="634" xr:uid="{00000000-0005-0000-0000-000014030000}"/>
    <cellStyle name="Normal 2 2 4" xfId="101" xr:uid="{00000000-0005-0000-0000-000015030000}"/>
    <cellStyle name="Normal 2 2 4 2" xfId="242" xr:uid="{00000000-0005-0000-0000-000016030000}"/>
    <cellStyle name="Normal 2 2 4 2 2" xfId="795" xr:uid="{00000000-0005-0000-0000-000017030000}"/>
    <cellStyle name="Normal 2 2 4 3" xfId="382" xr:uid="{00000000-0005-0000-0000-000018030000}"/>
    <cellStyle name="Normal 2 2 4 3 2" xfId="934" xr:uid="{00000000-0005-0000-0000-000019030000}"/>
    <cellStyle name="Normal 2 2 4 4" xfId="516" xr:uid="{00000000-0005-0000-0000-00001A030000}"/>
    <cellStyle name="Normal 2 2 4 5" xfId="648" xr:uid="{00000000-0005-0000-0000-00001B030000}"/>
    <cellStyle name="Normal 2 2 5" xfId="216" xr:uid="{00000000-0005-0000-0000-00001C030000}"/>
    <cellStyle name="Normal 2 2 5 2" xfId="769" xr:uid="{00000000-0005-0000-0000-00001D030000}"/>
    <cellStyle name="Normal 2 2 6" xfId="356" xr:uid="{00000000-0005-0000-0000-00001E030000}"/>
    <cellStyle name="Normal 2 2 6 2" xfId="908" xr:uid="{00000000-0005-0000-0000-00001F030000}"/>
    <cellStyle name="Normal 2 2 7" xfId="490" xr:uid="{00000000-0005-0000-0000-000020030000}"/>
    <cellStyle name="Normal 2 2 8" xfId="622" xr:uid="{00000000-0005-0000-0000-000021030000}"/>
    <cellStyle name="Normal 2 3" xfId="69" xr:uid="{00000000-0005-0000-0000-000022030000}"/>
    <cellStyle name="Normal 2 3 2" xfId="1025" xr:uid="{00000000-0005-0000-0000-000023030000}"/>
    <cellStyle name="Normal 2 4" xfId="76" xr:uid="{00000000-0005-0000-0000-000024030000}"/>
    <cellStyle name="Normal 2 4 2" xfId="90" xr:uid="{00000000-0005-0000-0000-000025030000}"/>
    <cellStyle name="Normal 2 4 2 2" xfId="116" xr:uid="{00000000-0005-0000-0000-000026030000}"/>
    <cellStyle name="Normal 2 4 2 2 2" xfId="257" xr:uid="{00000000-0005-0000-0000-000027030000}"/>
    <cellStyle name="Normal 2 4 2 2 2 2" xfId="810" xr:uid="{00000000-0005-0000-0000-000028030000}"/>
    <cellStyle name="Normal 2 4 2 2 3" xfId="397" xr:uid="{00000000-0005-0000-0000-000029030000}"/>
    <cellStyle name="Normal 2 4 2 2 3 2" xfId="949" xr:uid="{00000000-0005-0000-0000-00002A030000}"/>
    <cellStyle name="Normal 2 4 2 2 4" xfId="531" xr:uid="{00000000-0005-0000-0000-00002B030000}"/>
    <cellStyle name="Normal 2 4 2 2 5" xfId="663" xr:uid="{00000000-0005-0000-0000-00002C030000}"/>
    <cellStyle name="Normal 2 4 2 3" xfId="231" xr:uid="{00000000-0005-0000-0000-00002D030000}"/>
    <cellStyle name="Normal 2 4 2 3 2" xfId="784" xr:uid="{00000000-0005-0000-0000-00002E030000}"/>
    <cellStyle name="Normal 2 4 2 4" xfId="371" xr:uid="{00000000-0005-0000-0000-00002F030000}"/>
    <cellStyle name="Normal 2 4 2 4 2" xfId="923" xr:uid="{00000000-0005-0000-0000-000030030000}"/>
    <cellStyle name="Normal 2 4 2 5" xfId="505" xr:uid="{00000000-0005-0000-0000-000031030000}"/>
    <cellStyle name="Normal 2 4 2 6" xfId="637" xr:uid="{00000000-0005-0000-0000-000032030000}"/>
    <cellStyle name="Normal 2 4 3" xfId="104" xr:uid="{00000000-0005-0000-0000-000033030000}"/>
    <cellStyle name="Normal 2 4 3 2" xfId="245" xr:uid="{00000000-0005-0000-0000-000034030000}"/>
    <cellStyle name="Normal 2 4 3 2 2" xfId="798" xr:uid="{00000000-0005-0000-0000-000035030000}"/>
    <cellStyle name="Normal 2 4 3 3" xfId="385" xr:uid="{00000000-0005-0000-0000-000036030000}"/>
    <cellStyle name="Normal 2 4 3 3 2" xfId="937" xr:uid="{00000000-0005-0000-0000-000037030000}"/>
    <cellStyle name="Normal 2 4 3 4" xfId="519" xr:uid="{00000000-0005-0000-0000-000038030000}"/>
    <cellStyle name="Normal 2 4 3 5" xfId="651" xr:uid="{00000000-0005-0000-0000-000039030000}"/>
    <cellStyle name="Normal 2 4 4" xfId="219" xr:uid="{00000000-0005-0000-0000-00003A030000}"/>
    <cellStyle name="Normal 2 4 4 2" xfId="772" xr:uid="{00000000-0005-0000-0000-00003B030000}"/>
    <cellStyle name="Normal 2 4 5" xfId="359" xr:uid="{00000000-0005-0000-0000-00003C030000}"/>
    <cellStyle name="Normal 2 4 5 2" xfId="911" xr:uid="{00000000-0005-0000-0000-00003D030000}"/>
    <cellStyle name="Normal 2 4 6" xfId="493" xr:uid="{00000000-0005-0000-0000-00003E030000}"/>
    <cellStyle name="Normal 2 4 7" xfId="625" xr:uid="{00000000-0005-0000-0000-00003F030000}"/>
    <cellStyle name="Normal 2 5" xfId="85" xr:uid="{00000000-0005-0000-0000-000040030000}"/>
    <cellStyle name="Normal 2 5 2" xfId="110" xr:uid="{00000000-0005-0000-0000-000041030000}"/>
    <cellStyle name="Normal 2 5 2 2" xfId="251" xr:uid="{00000000-0005-0000-0000-000042030000}"/>
    <cellStyle name="Normal 2 5 2 2 2" xfId="804" xr:uid="{00000000-0005-0000-0000-000043030000}"/>
    <cellStyle name="Normal 2 5 2 3" xfId="391" xr:uid="{00000000-0005-0000-0000-000044030000}"/>
    <cellStyle name="Normal 2 5 2 3 2" xfId="943" xr:uid="{00000000-0005-0000-0000-000045030000}"/>
    <cellStyle name="Normal 2 5 2 4" xfId="525" xr:uid="{00000000-0005-0000-0000-000046030000}"/>
    <cellStyle name="Normal 2 5 2 5" xfId="657" xr:uid="{00000000-0005-0000-0000-000047030000}"/>
    <cellStyle name="Normal 2 5 3" xfId="225" xr:uid="{00000000-0005-0000-0000-000048030000}"/>
    <cellStyle name="Normal 2 5 3 2" xfId="778" xr:uid="{00000000-0005-0000-0000-000049030000}"/>
    <cellStyle name="Normal 2 5 4" xfId="365" xr:uid="{00000000-0005-0000-0000-00004A030000}"/>
    <cellStyle name="Normal 2 5 4 2" xfId="917" xr:uid="{00000000-0005-0000-0000-00004B030000}"/>
    <cellStyle name="Normal 2 5 5" xfId="499" xr:uid="{00000000-0005-0000-0000-00004C030000}"/>
    <cellStyle name="Normal 2 5 6" xfId="631" xr:uid="{00000000-0005-0000-0000-00004D030000}"/>
    <cellStyle name="Normal 2 6" xfId="80" xr:uid="{00000000-0005-0000-0000-00004E030000}"/>
    <cellStyle name="Normal 2 7" xfId="98" xr:uid="{00000000-0005-0000-0000-00004F030000}"/>
    <cellStyle name="Normal 2 7 2" xfId="239" xr:uid="{00000000-0005-0000-0000-000050030000}"/>
    <cellStyle name="Normal 2 7 2 2" xfId="792" xr:uid="{00000000-0005-0000-0000-000051030000}"/>
    <cellStyle name="Normal 2 7 3" xfId="379" xr:uid="{00000000-0005-0000-0000-000052030000}"/>
    <cellStyle name="Normal 2 7 3 2" xfId="931" xr:uid="{00000000-0005-0000-0000-000053030000}"/>
    <cellStyle name="Normal 2 7 4" xfId="513" xr:uid="{00000000-0005-0000-0000-000054030000}"/>
    <cellStyle name="Normal 2 7 5" xfId="645" xr:uid="{00000000-0005-0000-0000-000055030000}"/>
    <cellStyle name="Normal 2 8" xfId="70" xr:uid="{00000000-0005-0000-0000-000056030000}"/>
    <cellStyle name="Normal 2 8 2" xfId="213" xr:uid="{00000000-0005-0000-0000-000057030000}"/>
    <cellStyle name="Normal 2 8 2 2" xfId="766" xr:uid="{00000000-0005-0000-0000-000058030000}"/>
    <cellStyle name="Normal 2 8 3" xfId="353" xr:uid="{00000000-0005-0000-0000-000059030000}"/>
    <cellStyle name="Normal 2 8 3 2" xfId="905" xr:uid="{00000000-0005-0000-0000-00005A030000}"/>
    <cellStyle name="Normal 2 8 4" xfId="487" xr:uid="{00000000-0005-0000-0000-00005B030000}"/>
    <cellStyle name="Normal 2 8 5" xfId="619" xr:uid="{00000000-0005-0000-0000-00005C030000}"/>
    <cellStyle name="Normal 2 9" xfId="191" xr:uid="{00000000-0005-0000-0000-00005D030000}"/>
    <cellStyle name="Normal 2 9 2" xfId="744" xr:uid="{00000000-0005-0000-0000-00005E030000}"/>
    <cellStyle name="Normal 23" xfId="54" xr:uid="{00000000-0005-0000-0000-00005F030000}"/>
    <cellStyle name="Normal 23 2" xfId="84" xr:uid="{00000000-0005-0000-0000-000060030000}"/>
    <cellStyle name="Normal 23 3" xfId="67" xr:uid="{00000000-0005-0000-0000-000061030000}"/>
    <cellStyle name="Normal 3" xfId="39" xr:uid="{00000000-0005-0000-0000-000062030000}"/>
    <cellStyle name="Normal 3 2" xfId="82" xr:uid="{00000000-0005-0000-0000-000063030000}"/>
    <cellStyle name="Normal 3 3" xfId="64" xr:uid="{00000000-0005-0000-0000-000064030000}"/>
    <cellStyle name="Normal 3 4" xfId="192" xr:uid="{00000000-0005-0000-0000-000065030000}"/>
    <cellStyle name="Normal 3 4 2" xfId="745" xr:uid="{00000000-0005-0000-0000-000066030000}"/>
    <cellStyle name="Normal 3 5" xfId="55" xr:uid="{00000000-0005-0000-0000-000067030000}"/>
    <cellStyle name="Normal 4" xfId="34" xr:uid="{00000000-0005-0000-0000-000068030000}"/>
    <cellStyle name="Normal 4 10" xfId="340" xr:uid="{00000000-0005-0000-0000-000069030000}"/>
    <cellStyle name="Normal 4 10 2" xfId="892" xr:uid="{00000000-0005-0000-0000-00006A030000}"/>
    <cellStyle name="Normal 4 11" xfId="474" xr:uid="{00000000-0005-0000-0000-00006B030000}"/>
    <cellStyle name="Normal 4 12" xfId="606" xr:uid="{00000000-0005-0000-0000-00006C030000}"/>
    <cellStyle name="Normal 4 2" xfId="48" xr:uid="{00000000-0005-0000-0000-00006D030000}"/>
    <cellStyle name="Normal 4 2 2" xfId="176" xr:uid="{00000000-0005-0000-0000-00006E030000}"/>
    <cellStyle name="Normal 4 2 2 2" xfId="323" xr:uid="{00000000-0005-0000-0000-00006F030000}"/>
    <cellStyle name="Normal 4 2 2 2 2" xfId="875" xr:uid="{00000000-0005-0000-0000-000070030000}"/>
    <cellStyle name="Normal 4 2 2 3" xfId="463" xr:uid="{00000000-0005-0000-0000-000071030000}"/>
    <cellStyle name="Normal 4 2 2 3 2" xfId="1015" xr:uid="{00000000-0005-0000-0000-000072030000}"/>
    <cellStyle name="Normal 4 2 2 4" xfId="594" xr:uid="{00000000-0005-0000-0000-000073030000}"/>
    <cellStyle name="Normal 4 2 2 5" xfId="729" xr:uid="{00000000-0005-0000-0000-000074030000}"/>
    <cellStyle name="Normal 4 2 3" xfId="262" xr:uid="{00000000-0005-0000-0000-000075030000}"/>
    <cellStyle name="Normal 4 2 3 2" xfId="815" xr:uid="{00000000-0005-0000-0000-000076030000}"/>
    <cellStyle name="Normal 4 2 4" xfId="402" xr:uid="{00000000-0005-0000-0000-000077030000}"/>
    <cellStyle name="Normal 4 2 4 2" xfId="954" xr:uid="{00000000-0005-0000-0000-000078030000}"/>
    <cellStyle name="Normal 4 2 5" xfId="536" xr:uid="{00000000-0005-0000-0000-000079030000}"/>
    <cellStyle name="Normal 4 2 6" xfId="668" xr:uid="{00000000-0005-0000-0000-00007A030000}"/>
    <cellStyle name="Normal 4 3" xfId="126" xr:uid="{00000000-0005-0000-0000-00007B030000}"/>
    <cellStyle name="Normal 4 3 2" xfId="182" xr:uid="{00000000-0005-0000-0000-00007C030000}"/>
    <cellStyle name="Normal 4 3 2 2" xfId="329" xr:uid="{00000000-0005-0000-0000-00007D030000}"/>
    <cellStyle name="Normal 4 3 2 2 2" xfId="881" xr:uid="{00000000-0005-0000-0000-00007E030000}"/>
    <cellStyle name="Normal 4 3 2 3" xfId="469" xr:uid="{00000000-0005-0000-0000-00007F030000}"/>
    <cellStyle name="Normal 4 3 2 3 2" xfId="1021" xr:uid="{00000000-0005-0000-0000-000080030000}"/>
    <cellStyle name="Normal 4 3 2 4" xfId="600" xr:uid="{00000000-0005-0000-0000-000081030000}"/>
    <cellStyle name="Normal 4 3 2 5" xfId="735" xr:uid="{00000000-0005-0000-0000-000082030000}"/>
    <cellStyle name="Normal 4 3 3" xfId="270" xr:uid="{00000000-0005-0000-0000-000083030000}"/>
    <cellStyle name="Normal 4 3 3 2" xfId="823" xr:uid="{00000000-0005-0000-0000-000084030000}"/>
    <cellStyle name="Normal 4 3 4" xfId="410" xr:uid="{00000000-0005-0000-0000-000085030000}"/>
    <cellStyle name="Normal 4 3 4 2" xfId="962" xr:uid="{00000000-0005-0000-0000-000086030000}"/>
    <cellStyle name="Normal 4 3 5" xfId="544" xr:uid="{00000000-0005-0000-0000-000087030000}"/>
    <cellStyle name="Normal 4 3 6" xfId="676" xr:uid="{00000000-0005-0000-0000-000088030000}"/>
    <cellStyle name="Normal 4 4" xfId="141" xr:uid="{00000000-0005-0000-0000-000089030000}"/>
    <cellStyle name="Normal 4 4 2" xfId="285" xr:uid="{00000000-0005-0000-0000-00008A030000}"/>
    <cellStyle name="Normal 4 4 2 2" xfId="838" xr:uid="{00000000-0005-0000-0000-00008B030000}"/>
    <cellStyle name="Normal 4 4 3" xfId="425" xr:uid="{00000000-0005-0000-0000-00008C030000}"/>
    <cellStyle name="Normal 4 4 3 2" xfId="977" xr:uid="{00000000-0005-0000-0000-00008D030000}"/>
    <cellStyle name="Normal 4 4 4" xfId="559" xr:uid="{00000000-0005-0000-0000-00008E030000}"/>
    <cellStyle name="Normal 4 4 5" xfId="691" xr:uid="{00000000-0005-0000-0000-00008F030000}"/>
    <cellStyle name="Normal 4 5" xfId="155" xr:uid="{00000000-0005-0000-0000-000090030000}"/>
    <cellStyle name="Normal 4 5 2" xfId="300" xr:uid="{00000000-0005-0000-0000-000091030000}"/>
    <cellStyle name="Normal 4 5 2 2" xfId="852" xr:uid="{00000000-0005-0000-0000-000092030000}"/>
    <cellStyle name="Normal 4 5 3" xfId="440" xr:uid="{00000000-0005-0000-0000-000093030000}"/>
    <cellStyle name="Normal 4 5 3 2" xfId="992" xr:uid="{00000000-0005-0000-0000-000094030000}"/>
    <cellStyle name="Normal 4 5 4" xfId="573" xr:uid="{00000000-0005-0000-0000-000095030000}"/>
    <cellStyle name="Normal 4 5 5" xfId="706" xr:uid="{00000000-0005-0000-0000-000096030000}"/>
    <cellStyle name="Normal 4 6" xfId="171" xr:uid="{00000000-0005-0000-0000-000097030000}"/>
    <cellStyle name="Normal 4 6 2" xfId="317" xr:uid="{00000000-0005-0000-0000-000098030000}"/>
    <cellStyle name="Normal 4 6 2 2" xfId="869" xr:uid="{00000000-0005-0000-0000-000099030000}"/>
    <cellStyle name="Normal 4 6 3" xfId="457" xr:uid="{00000000-0005-0000-0000-00009A030000}"/>
    <cellStyle name="Normal 4 6 3 2" xfId="1009" xr:uid="{00000000-0005-0000-0000-00009B030000}"/>
    <cellStyle name="Normal 4 6 4" xfId="589" xr:uid="{00000000-0005-0000-0000-00009C030000}"/>
    <cellStyle name="Normal 4 6 5" xfId="723" xr:uid="{00000000-0005-0000-0000-00009D030000}"/>
    <cellStyle name="Normal 4 7" xfId="185" xr:uid="{00000000-0005-0000-0000-00009E030000}"/>
    <cellStyle name="Normal 4 7 2" xfId="740" xr:uid="{00000000-0005-0000-0000-00009F030000}"/>
    <cellStyle name="Normal 4 8" xfId="188" xr:uid="{00000000-0005-0000-0000-0000A0030000}"/>
    <cellStyle name="Normal 4 9" xfId="200" xr:uid="{00000000-0005-0000-0000-0000A1030000}"/>
    <cellStyle name="Normal 4 9 2" xfId="753" xr:uid="{00000000-0005-0000-0000-0000A2030000}"/>
    <cellStyle name="Normal 5" xfId="166" xr:uid="{00000000-0005-0000-0000-0000A3030000}"/>
    <cellStyle name="Normal 5 2" xfId="311" xr:uid="{00000000-0005-0000-0000-0000A4030000}"/>
    <cellStyle name="Normal 5 2 2" xfId="863" xr:uid="{00000000-0005-0000-0000-0000A5030000}"/>
    <cellStyle name="Normal 5 3" xfId="451" xr:uid="{00000000-0005-0000-0000-0000A6030000}"/>
    <cellStyle name="Normal 5 3 2" xfId="1003" xr:uid="{00000000-0005-0000-0000-0000A7030000}"/>
    <cellStyle name="Normal 5 4" xfId="584" xr:uid="{00000000-0005-0000-0000-0000A8030000}"/>
    <cellStyle name="Normal 5 5" xfId="717" xr:uid="{00000000-0005-0000-0000-0000A9030000}"/>
    <cellStyle name="Normal 6" xfId="32" xr:uid="{00000000-0005-0000-0000-0000AA030000}"/>
    <cellStyle name="Normal 6 2" xfId="35" xr:uid="{00000000-0005-0000-0000-0000AB030000}"/>
    <cellStyle name="Normal 6 2 2" xfId="49" xr:uid="{00000000-0005-0000-0000-0000AC030000}"/>
    <cellStyle name="Normal 6 3" xfId="43" xr:uid="{00000000-0005-0000-0000-0000AD030000}"/>
    <cellStyle name="Normal 7" xfId="189" xr:uid="{00000000-0005-0000-0000-0000AE030000}"/>
    <cellStyle name="Normal 7 2" xfId="193" xr:uid="{00000000-0005-0000-0000-0000AF030000}"/>
    <cellStyle name="Normal 7 2 2" xfId="330" xr:uid="{00000000-0005-0000-0000-0000B0030000}"/>
    <cellStyle name="Normal 7 2 2 2" xfId="882" xr:uid="{00000000-0005-0000-0000-0000B1030000}"/>
    <cellStyle name="Normal 7 2 3" xfId="746" xr:uid="{00000000-0005-0000-0000-0000B2030000}"/>
    <cellStyle name="Normal 7 3" xfId="741" xr:uid="{00000000-0005-0000-0000-0000B3030000}"/>
    <cellStyle name="Normal 8" xfId="470" xr:uid="{00000000-0005-0000-0000-0000B4030000}"/>
    <cellStyle name="Normal 9" xfId="68" xr:uid="{00000000-0005-0000-0000-0000B5030000}"/>
    <cellStyle name="Normal 9 2" xfId="72" xr:uid="{00000000-0005-0000-0000-0000B6030000}"/>
    <cellStyle name="Normal 9 2 2" xfId="78" xr:uid="{00000000-0005-0000-0000-0000B7030000}"/>
    <cellStyle name="Normal 9 2 2 2" xfId="92" xr:uid="{00000000-0005-0000-0000-0000B8030000}"/>
    <cellStyle name="Normal 9 2 2 2 2" xfId="117" xr:uid="{00000000-0005-0000-0000-0000B9030000}"/>
    <cellStyle name="Normal 9 2 2 2 2 2" xfId="259" xr:uid="{00000000-0005-0000-0000-0000BA030000}"/>
    <cellStyle name="Normal 9 2 2 2 2 2 2" xfId="812" xr:uid="{00000000-0005-0000-0000-0000BB030000}"/>
    <cellStyle name="Normal 9 2 2 2 2 3" xfId="399" xr:uid="{00000000-0005-0000-0000-0000BC030000}"/>
    <cellStyle name="Normal 9 2 2 2 2 3 2" xfId="951" xr:uid="{00000000-0005-0000-0000-0000BD030000}"/>
    <cellStyle name="Normal 9 2 2 2 2 4" xfId="533" xr:uid="{00000000-0005-0000-0000-0000BE030000}"/>
    <cellStyle name="Normal 9 2 2 2 2 5" xfId="665" xr:uid="{00000000-0005-0000-0000-0000BF030000}"/>
    <cellStyle name="Normal 9 2 2 2 3" xfId="233" xr:uid="{00000000-0005-0000-0000-0000C0030000}"/>
    <cellStyle name="Normal 9 2 2 2 3 2" xfId="786" xr:uid="{00000000-0005-0000-0000-0000C1030000}"/>
    <cellStyle name="Normal 9 2 2 2 4" xfId="373" xr:uid="{00000000-0005-0000-0000-0000C2030000}"/>
    <cellStyle name="Normal 9 2 2 2 4 2" xfId="925" xr:uid="{00000000-0005-0000-0000-0000C3030000}"/>
    <cellStyle name="Normal 9 2 2 2 5" xfId="507" xr:uid="{00000000-0005-0000-0000-0000C4030000}"/>
    <cellStyle name="Normal 9 2 2 2 6" xfId="639" xr:uid="{00000000-0005-0000-0000-0000C5030000}"/>
    <cellStyle name="Normal 9 2 2 3" xfId="106" xr:uid="{00000000-0005-0000-0000-0000C6030000}"/>
    <cellStyle name="Normal 9 2 2 3 2" xfId="247" xr:uid="{00000000-0005-0000-0000-0000C7030000}"/>
    <cellStyle name="Normal 9 2 2 3 2 2" xfId="800" xr:uid="{00000000-0005-0000-0000-0000C8030000}"/>
    <cellStyle name="Normal 9 2 2 3 3" xfId="387" xr:uid="{00000000-0005-0000-0000-0000C9030000}"/>
    <cellStyle name="Normal 9 2 2 3 3 2" xfId="939" xr:uid="{00000000-0005-0000-0000-0000CA030000}"/>
    <cellStyle name="Normal 9 2 2 3 4" xfId="521" xr:uid="{00000000-0005-0000-0000-0000CB030000}"/>
    <cellStyle name="Normal 9 2 2 3 5" xfId="653" xr:uid="{00000000-0005-0000-0000-0000CC030000}"/>
    <cellStyle name="Normal 9 2 2 4" xfId="221" xr:uid="{00000000-0005-0000-0000-0000CD030000}"/>
    <cellStyle name="Normal 9 2 2 4 2" xfId="774" xr:uid="{00000000-0005-0000-0000-0000CE030000}"/>
    <cellStyle name="Normal 9 2 2 5" xfId="361" xr:uid="{00000000-0005-0000-0000-0000CF030000}"/>
    <cellStyle name="Normal 9 2 2 5 2" xfId="913" xr:uid="{00000000-0005-0000-0000-0000D0030000}"/>
    <cellStyle name="Normal 9 2 2 6" xfId="495" xr:uid="{00000000-0005-0000-0000-0000D1030000}"/>
    <cellStyle name="Normal 9 2 2 7" xfId="627" xr:uid="{00000000-0005-0000-0000-0000D2030000}"/>
    <cellStyle name="Normal 9 2 3" xfId="86" xr:uid="{00000000-0005-0000-0000-0000D3030000}"/>
    <cellStyle name="Normal 9 2 3 2" xfId="112" xr:uid="{00000000-0005-0000-0000-0000D4030000}"/>
    <cellStyle name="Normal 9 2 3 2 2" xfId="253" xr:uid="{00000000-0005-0000-0000-0000D5030000}"/>
    <cellStyle name="Normal 9 2 3 2 2 2" xfId="806" xr:uid="{00000000-0005-0000-0000-0000D6030000}"/>
    <cellStyle name="Normal 9 2 3 2 3" xfId="393" xr:uid="{00000000-0005-0000-0000-0000D7030000}"/>
    <cellStyle name="Normal 9 2 3 2 3 2" xfId="945" xr:uid="{00000000-0005-0000-0000-0000D8030000}"/>
    <cellStyle name="Normal 9 2 3 2 4" xfId="527" xr:uid="{00000000-0005-0000-0000-0000D9030000}"/>
    <cellStyle name="Normal 9 2 3 2 5" xfId="659" xr:uid="{00000000-0005-0000-0000-0000DA030000}"/>
    <cellStyle name="Normal 9 2 3 3" xfId="227" xr:uid="{00000000-0005-0000-0000-0000DB030000}"/>
    <cellStyle name="Normal 9 2 3 3 2" xfId="780" xr:uid="{00000000-0005-0000-0000-0000DC030000}"/>
    <cellStyle name="Normal 9 2 3 4" xfId="367" xr:uid="{00000000-0005-0000-0000-0000DD030000}"/>
    <cellStyle name="Normal 9 2 3 4 2" xfId="919" xr:uid="{00000000-0005-0000-0000-0000DE030000}"/>
    <cellStyle name="Normal 9 2 3 5" xfId="501" xr:uid="{00000000-0005-0000-0000-0000DF030000}"/>
    <cellStyle name="Normal 9 2 3 6" xfId="633" xr:uid="{00000000-0005-0000-0000-0000E0030000}"/>
    <cellStyle name="Normal 9 2 4" xfId="100" xr:uid="{00000000-0005-0000-0000-0000E1030000}"/>
    <cellStyle name="Normal 9 2 4 2" xfId="241" xr:uid="{00000000-0005-0000-0000-0000E2030000}"/>
    <cellStyle name="Normal 9 2 4 2 2" xfId="794" xr:uid="{00000000-0005-0000-0000-0000E3030000}"/>
    <cellStyle name="Normal 9 2 4 3" xfId="381" xr:uid="{00000000-0005-0000-0000-0000E4030000}"/>
    <cellStyle name="Normal 9 2 4 3 2" xfId="933" xr:uid="{00000000-0005-0000-0000-0000E5030000}"/>
    <cellStyle name="Normal 9 2 4 4" xfId="515" xr:uid="{00000000-0005-0000-0000-0000E6030000}"/>
    <cellStyle name="Normal 9 2 4 5" xfId="647" xr:uid="{00000000-0005-0000-0000-0000E7030000}"/>
    <cellStyle name="Normal 9 2 5" xfId="215" xr:uid="{00000000-0005-0000-0000-0000E8030000}"/>
    <cellStyle name="Normal 9 2 5 2" xfId="768" xr:uid="{00000000-0005-0000-0000-0000E9030000}"/>
    <cellStyle name="Normal 9 2 6" xfId="355" xr:uid="{00000000-0005-0000-0000-0000EA030000}"/>
    <cellStyle name="Normal 9 2 6 2" xfId="907" xr:uid="{00000000-0005-0000-0000-0000EB030000}"/>
    <cellStyle name="Normal 9 2 7" xfId="489" xr:uid="{00000000-0005-0000-0000-0000EC030000}"/>
    <cellStyle name="Normal 9 2 8" xfId="621" xr:uid="{00000000-0005-0000-0000-0000ED030000}"/>
    <cellStyle name="Normal 9 3" xfId="75" xr:uid="{00000000-0005-0000-0000-0000EE030000}"/>
    <cellStyle name="Normal 9 3 2" xfId="89" xr:uid="{00000000-0005-0000-0000-0000EF030000}"/>
    <cellStyle name="Normal 9 3 2 2" xfId="115" xr:uid="{00000000-0005-0000-0000-0000F0030000}"/>
    <cellStyle name="Normal 9 3 2 2 2" xfId="256" xr:uid="{00000000-0005-0000-0000-0000F1030000}"/>
    <cellStyle name="Normal 9 3 2 2 2 2" xfId="809" xr:uid="{00000000-0005-0000-0000-0000F2030000}"/>
    <cellStyle name="Normal 9 3 2 2 3" xfId="396" xr:uid="{00000000-0005-0000-0000-0000F3030000}"/>
    <cellStyle name="Normal 9 3 2 2 3 2" xfId="948" xr:uid="{00000000-0005-0000-0000-0000F4030000}"/>
    <cellStyle name="Normal 9 3 2 2 4" xfId="530" xr:uid="{00000000-0005-0000-0000-0000F5030000}"/>
    <cellStyle name="Normal 9 3 2 2 5" xfId="662" xr:uid="{00000000-0005-0000-0000-0000F6030000}"/>
    <cellStyle name="Normal 9 3 2 3" xfId="230" xr:uid="{00000000-0005-0000-0000-0000F7030000}"/>
    <cellStyle name="Normal 9 3 2 3 2" xfId="783" xr:uid="{00000000-0005-0000-0000-0000F8030000}"/>
    <cellStyle name="Normal 9 3 2 4" xfId="370" xr:uid="{00000000-0005-0000-0000-0000F9030000}"/>
    <cellStyle name="Normal 9 3 2 4 2" xfId="922" xr:uid="{00000000-0005-0000-0000-0000FA030000}"/>
    <cellStyle name="Normal 9 3 2 5" xfId="504" xr:uid="{00000000-0005-0000-0000-0000FB030000}"/>
    <cellStyle name="Normal 9 3 2 6" xfId="636" xr:uid="{00000000-0005-0000-0000-0000FC030000}"/>
    <cellStyle name="Normal 9 3 3" xfId="103" xr:uid="{00000000-0005-0000-0000-0000FD030000}"/>
    <cellStyle name="Normal 9 3 3 2" xfId="244" xr:uid="{00000000-0005-0000-0000-0000FE030000}"/>
    <cellStyle name="Normal 9 3 3 2 2" xfId="797" xr:uid="{00000000-0005-0000-0000-0000FF030000}"/>
    <cellStyle name="Normal 9 3 3 3" xfId="384" xr:uid="{00000000-0005-0000-0000-000000040000}"/>
    <cellStyle name="Normal 9 3 3 3 2" xfId="936" xr:uid="{00000000-0005-0000-0000-000001040000}"/>
    <cellStyle name="Normal 9 3 3 4" xfId="518" xr:uid="{00000000-0005-0000-0000-000002040000}"/>
    <cellStyle name="Normal 9 3 3 5" xfId="650" xr:uid="{00000000-0005-0000-0000-000003040000}"/>
    <cellStyle name="Normal 9 3 4" xfId="218" xr:uid="{00000000-0005-0000-0000-000004040000}"/>
    <cellStyle name="Normal 9 3 4 2" xfId="771" xr:uid="{00000000-0005-0000-0000-000005040000}"/>
    <cellStyle name="Normal 9 3 5" xfId="358" xr:uid="{00000000-0005-0000-0000-000006040000}"/>
    <cellStyle name="Normal 9 3 5 2" xfId="910" xr:uid="{00000000-0005-0000-0000-000007040000}"/>
    <cellStyle name="Normal 9 3 6" xfId="492" xr:uid="{00000000-0005-0000-0000-000008040000}"/>
    <cellStyle name="Normal 9 3 7" xfId="624" xr:uid="{00000000-0005-0000-0000-000009040000}"/>
    <cellStyle name="Normal 9 4" xfId="83" xr:uid="{00000000-0005-0000-0000-00000A040000}"/>
    <cellStyle name="Normal 9 4 2" xfId="109" xr:uid="{00000000-0005-0000-0000-00000B040000}"/>
    <cellStyle name="Normal 9 4 2 2" xfId="250" xr:uid="{00000000-0005-0000-0000-00000C040000}"/>
    <cellStyle name="Normal 9 4 2 2 2" xfId="803" xr:uid="{00000000-0005-0000-0000-00000D040000}"/>
    <cellStyle name="Normal 9 4 2 3" xfId="390" xr:uid="{00000000-0005-0000-0000-00000E040000}"/>
    <cellStyle name="Normal 9 4 2 3 2" xfId="942" xr:uid="{00000000-0005-0000-0000-00000F040000}"/>
    <cellStyle name="Normal 9 4 2 4" xfId="524" xr:uid="{00000000-0005-0000-0000-000010040000}"/>
    <cellStyle name="Normal 9 4 2 5" xfId="656" xr:uid="{00000000-0005-0000-0000-000011040000}"/>
    <cellStyle name="Normal 9 4 3" xfId="224" xr:uid="{00000000-0005-0000-0000-000012040000}"/>
    <cellStyle name="Normal 9 4 3 2" xfId="777" xr:uid="{00000000-0005-0000-0000-000013040000}"/>
    <cellStyle name="Normal 9 4 4" xfId="364" xr:uid="{00000000-0005-0000-0000-000014040000}"/>
    <cellStyle name="Normal 9 4 4 2" xfId="916" xr:uid="{00000000-0005-0000-0000-000015040000}"/>
    <cellStyle name="Normal 9 4 5" xfId="498" xr:uid="{00000000-0005-0000-0000-000016040000}"/>
    <cellStyle name="Normal 9 4 6" xfId="630" xr:uid="{00000000-0005-0000-0000-000017040000}"/>
    <cellStyle name="Normal 9 5" xfId="97" xr:uid="{00000000-0005-0000-0000-000018040000}"/>
    <cellStyle name="Normal 9 5 2" xfId="238" xr:uid="{00000000-0005-0000-0000-000019040000}"/>
    <cellStyle name="Normal 9 5 2 2" xfId="791" xr:uid="{00000000-0005-0000-0000-00001A040000}"/>
    <cellStyle name="Normal 9 5 3" xfId="378" xr:uid="{00000000-0005-0000-0000-00001B040000}"/>
    <cellStyle name="Normal 9 5 3 2" xfId="930" xr:uid="{00000000-0005-0000-0000-00001C040000}"/>
    <cellStyle name="Normal 9 5 4" xfId="512" xr:uid="{00000000-0005-0000-0000-00001D040000}"/>
    <cellStyle name="Normal 9 5 5" xfId="644" xr:uid="{00000000-0005-0000-0000-00001E040000}"/>
    <cellStyle name="Normal 9 6" xfId="212" xr:uid="{00000000-0005-0000-0000-00001F040000}"/>
    <cellStyle name="Normal 9 6 2" xfId="765" xr:uid="{00000000-0005-0000-0000-000020040000}"/>
    <cellStyle name="Normal 9 7" xfId="352" xr:uid="{00000000-0005-0000-0000-000021040000}"/>
    <cellStyle name="Normal 9 7 2" xfId="904" xr:uid="{00000000-0005-0000-0000-000022040000}"/>
    <cellStyle name="Normal 9 8" xfId="486" xr:uid="{00000000-0005-0000-0000-000023040000}"/>
    <cellStyle name="Normal 9 9" xfId="618" xr:uid="{00000000-0005-0000-0000-000024040000}"/>
    <cellStyle name="Note" xfId="1039" builtinId="10" customBuiltin="1"/>
    <cellStyle name="Output" xfId="1034" builtinId="21" customBuiltin="1"/>
    <cellStyle name="Percent" xfId="2" builtinId="5"/>
    <cellStyle name="Title 2" xfId="1066" xr:uid="{00000000-0005-0000-0000-000028040000}"/>
    <cellStyle name="Total" xfId="1041" builtinId="25" customBuiltin="1"/>
    <cellStyle name="Warning Text" xfId="1038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bram\Documents\01%20-%20BRAM\00%20-%20KSNI\01%20-%20INDIA\01%20-%20PERSIAPAN%20INDIA\01%20-%20FACTORY\01%20-%20KAPASITAS\Salary%20April%20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irwanutama\Documents\MEETING%20JKT%203-8%20SEP%202018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welcome\AppData\Local\Microsoft\Windows\Temporary%20Internet%20Files\Content.Outlook\NREAJSF6\KPI%20Nabati%20Direct%20Reports%2020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sujonodarsono\Library\Mail%20Downloads\C\G\Nabati\PDCA%20Files\ACTPLAN%202009\Final%20AP%20(Signed)\KPI%20Nabati%20Direct%20Reports%2020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53F0D85\KPI%20Nabati%20Direct%20Reports%20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F4B552\KPI%20Nabati%20Direct%20Reports%202009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wnloads\LE\LE\MT\MT\8.Tracking%20Daily\Bao%20cao\Nam%202023\T10\HR\10.1.200.11\acc_inbox$$\Users\sujonodarsono\Library\Mail%20Downloads\C\G\Nabati\PDCA%20Files\ACTPLAN%202009\Final%20AP%20(Signed)\KPI%20Nabati%20Direct%20Reports%202009.xlsx?9A6203FE" TargetMode="External"/><Relationship Id="rId1" Type="http://schemas.openxmlformats.org/officeDocument/2006/relationships/externalLinkPath" Target="file:///\\9A6203FE\KPI%20Nabati%20Direct%20Reports%202009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cuments\Zalo%20Received%20Files\LE\LE\MT\MT\8.Tracking%20Daily\Bao%20cao\Nam%202023\T10\HR\10.1.200.11\acc_inbox$$\Users\sujonodarsono\Library\Mail%20Downloads\C\G\Nabati\PDCA%20Files\ACTPLAN%202009\Final%20AP%20(Signed)\KPI%20Nabati%20Direct%20Reports%202009.xlsx?D9A2355B" TargetMode="External"/><Relationship Id="rId1" Type="http://schemas.openxmlformats.org/officeDocument/2006/relationships/externalLinkPath" Target="file:///\\D9A2355B\KPI%20Nabati%20Direct%20Reports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  <sheetName val="2002"/>
      <sheetName val="OUTLET TIDAK TRANSAKSI"/>
      <sheetName val="ASO"/>
      <sheetName val="Sheet2"/>
      <sheetName val="Summary"/>
      <sheetName val="CURRENCY"/>
      <sheetName val="AM-MARGIN"/>
      <sheetName val="AMC-99"/>
      <sheetName val="Macro1"/>
      <sheetName val="DSN-EXC"/>
      <sheetName val="View"/>
      <sheetName val="Sheet1"/>
      <sheetName val="PICA CEN 1"/>
      <sheetName val="Sheet3"/>
      <sheetName val="OLIE"/>
      <sheetName val="GD-BB Kt. A"/>
      <sheetName val="oceanvoyage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QUALITY"/>
      <sheetName val="COST"/>
      <sheetName val="DELIVERY"/>
      <sheetName val="MORAL"/>
      <sheetName val="D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Plan Vs Actual"/>
      <sheetName val="FEB 05"/>
      <sheetName val="KPB"/>
      <sheetName val="BUDGET_1999"/>
      <sheetName val="Training"/>
      <sheetName val="QCC"/>
      <sheetName val="SS"/>
      <sheetName val="CustomerList"/>
      <sheetName val="ｺﾝY条件BD"/>
      <sheetName val="PERF TEST Pre MP"/>
      <sheetName val="Original+CC"/>
      <sheetName val="MECH-TRAINING &amp; pdi"/>
      <sheetName val="Gaji"/>
      <sheetName val="Setting"/>
      <sheetName val="Surat"/>
      <sheetName val="Summary-DO per Hari"/>
      <sheetName val="Daftar Cancel "/>
      <sheetName val="==="/>
      <sheetName val="Advance Form Hold"/>
      <sheetName val="Beginning Cal-01 Form Hold"/>
      <sheetName val="====="/>
      <sheetName val="Service Level"/>
      <sheetName val="ND95 Beli Converter"/>
      <sheetName val="Real W52"/>
      <sheetName val="=="/>
      <sheetName val="Sales Target"/>
      <sheetName val="Rencana Jual"/>
      <sheetName val="Kalkulasi Stock Akhir"/>
      <sheetName val="Stock ND95 Pagi"/>
      <sheetName val="Data Sales History"/>
      <sheetName val="Retur SPV"/>
      <sheetName val="CMO"/>
      <sheetName val="===="/>
      <sheetName val="Pemetaan"/>
      <sheetName val="SAP610"/>
      <sheetName val="SAP Code"/>
      <sheetName val="SAP62"/>
      <sheetName val="Calendar"/>
      <sheetName val="MUTASIKASBANK"/>
      <sheetName val="MASTER_GOL&amp;JABATAN"/>
      <sheetName val="table"/>
      <sheetName val="Lookup"/>
      <sheetName val="office"/>
      <sheetName val="PE"/>
      <sheetName val="ppic"/>
      <sheetName val="QA"/>
      <sheetName val="QC"/>
      <sheetName val="supporting"/>
      <sheetName val="WHRM"/>
      <sheetName val="FM"/>
      <sheetName val="MTC"/>
      <sheetName val="timebreake"/>
      <sheetName val="COGM"/>
      <sheetName val="MST"/>
      <sheetName val="PL PURI AYU"/>
      <sheetName val="#REF"/>
      <sheetName val="Asumsi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IV3.HCMC 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>
        <row r="3">
          <cell r="B3">
            <v>52</v>
          </cell>
        </row>
      </sheetData>
      <sheetData sheetId="136">
        <row r="3">
          <cell r="B3">
            <v>52</v>
          </cell>
        </row>
      </sheetData>
      <sheetData sheetId="137">
        <row r="3">
          <cell r="B3">
            <v>52</v>
          </cell>
        </row>
      </sheetData>
      <sheetData sheetId="138">
        <row r="3">
          <cell r="B3">
            <v>52</v>
          </cell>
        </row>
      </sheetData>
      <sheetData sheetId="139"/>
      <sheetData sheetId="140"/>
      <sheetData sheetId="141"/>
      <sheetData sheetId="142"/>
      <sheetData sheetId="143">
        <row r="3">
          <cell r="B3">
            <v>52</v>
          </cell>
        </row>
      </sheetData>
      <sheetData sheetId="144">
        <row r="3">
          <cell r="B3">
            <v>52</v>
          </cell>
        </row>
      </sheetData>
      <sheetData sheetId="145">
        <row r="3">
          <cell r="B3">
            <v>52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H1298S"/>
      <sheetName val="sal april"/>
      <sheetName val="TETAP"/>
      <sheetName val="DCOST"/>
      <sheetName val="MCOST2"/>
      <sheetName val="TO"/>
      <sheetName val="hitung"/>
      <sheetName val="_REF"/>
      <sheetName val="menu"/>
      <sheetName val="PL PURI AYU"/>
      <sheetName val="LAMP_SURAT KENDARAAN"/>
      <sheetName val="PERBAIKAN"/>
      <sheetName val="TOTAL ITEM"/>
      <sheetName val="Akun"/>
      <sheetName val="Hutang"/>
      <sheetName val="Rekonsi"/>
      <sheetName val="Piutang"/>
      <sheetName val="DATA ARMADA"/>
      <sheetName val="#REF"/>
      <sheetName val="APR"/>
      <sheetName val="Summary Structure"/>
      <sheetName val="DBASE"/>
      <sheetName val="SUMBER DATA"/>
      <sheetName val="OUTLET TDK TRANSAKSI By ITEM"/>
      <sheetName val="Sheet1"/>
      <sheetName val="Prospect 2007"/>
      <sheetName val="ocean voyage"/>
      <sheetName val="Factors"/>
      <sheetName val="PLL"/>
      <sheetName val="PP"/>
      <sheetName val="CIPARAY"/>
      <sheetName val="RANCAEKEK"/>
      <sheetName val="Asumsi"/>
      <sheetName val="Gaji"/>
      <sheetName val="Cash Flow bulanan"/>
    </sheetNames>
    <sheetDataSet>
      <sheetData sheetId="0" refreshError="1"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</row>
        <row r="21">
          <cell r="A21">
            <v>15</v>
          </cell>
        </row>
        <row r="22">
          <cell r="A22">
            <v>16</v>
          </cell>
        </row>
        <row r="23">
          <cell r="A23">
            <v>17</v>
          </cell>
        </row>
        <row r="24">
          <cell r="A24">
            <v>18</v>
          </cell>
        </row>
        <row r="25">
          <cell r="A25">
            <v>19</v>
          </cell>
        </row>
        <row r="26">
          <cell r="A26">
            <v>20</v>
          </cell>
        </row>
        <row r="27">
          <cell r="A27">
            <v>21</v>
          </cell>
        </row>
        <row r="28">
          <cell r="A28">
            <v>22</v>
          </cell>
        </row>
        <row r="29">
          <cell r="A29">
            <v>23</v>
          </cell>
        </row>
        <row r="30">
          <cell r="A30">
            <v>24</v>
          </cell>
        </row>
        <row r="31">
          <cell r="A31">
            <v>25</v>
          </cell>
        </row>
        <row r="32">
          <cell r="A32">
            <v>26</v>
          </cell>
        </row>
        <row r="33">
          <cell r="A33">
            <v>27</v>
          </cell>
        </row>
        <row r="34">
          <cell r="A34">
            <v>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menu"/>
      <sheetName val="PL PURI AYU"/>
      <sheetName val="Book1"/>
      <sheetName val="Sheet1"/>
      <sheetName val="BB"/>
      <sheetName val="STKBB"/>
      <sheetName val="DKI"/>
      <sheetName val="NM ACC MKS"/>
      <sheetName val="Ka CC"/>
      <sheetName val="Sheet2"/>
      <sheetName val="Sheet3"/>
      <sheetName val="sriwilcompetitor-isi"/>
      <sheetName val="STKJB"/>
      <sheetName val="Depo TTL"/>
      <sheetName val="BSR"/>
      <sheetName val="SWOT EPE"/>
      <sheetName val="PGF"/>
      <sheetName val="PGA"/>
      <sheetName val="SGF"/>
      <sheetName val="SGS"/>
      <sheetName val="HS"/>
      <sheetName val="SO"/>
      <sheetName val="Net Ef JD"/>
      <sheetName val="SOP"/>
      <sheetName val="by salesman - ps90"/>
      <sheetName val="by salesman - umum"/>
      <sheetName val="propaganda"/>
      <sheetName val="problem"/>
      <sheetName val="matrix"/>
      <sheetName val="produk flow2"/>
      <sheetName val="produk flow1"/>
      <sheetName val="POS+inctv"/>
      <sheetName val="distribusi"/>
      <sheetName val="print"/>
      <sheetName val="radio"/>
      <sheetName val="showcase"/>
      <sheetName val="PA"/>
      <sheetName val="TS"/>
      <sheetName val="PW"/>
      <sheetName val="S2"/>
      <sheetName val="KE"/>
      <sheetName val="VTC 05"/>
      <sheetName val="VTC 04"/>
      <sheetName val=""/>
      <sheetName val="NAS"/>
      <sheetName val="_REF"/>
      <sheetName val="Exhange rate"/>
      <sheetName val="TMR2"/>
      <sheetName val="install"/>
      <sheetName val="para"/>
      <sheetName val="AP"/>
      <sheetName val="SP KRIAN"/>
      <sheetName val="BAD DEBT JAN"/>
      <sheetName val="REKRUTMEN JAN"/>
      <sheetName val="_x000f_?"/>
      <sheetName val="NW PRODUKSI"/>
      <sheetName val="SUM2"/>
      <sheetName val="PL"/>
      <sheetName val="LG"/>
      <sheetName val="BK"/>
      <sheetName val="JM"/>
      <sheetName val="Action Plan Bengkulu"/>
      <sheetName val="ACTION PLAN PLB"/>
      <sheetName val="Perbaikan Bangka"/>
      <sheetName val="Perbaikan lLampung"/>
      <sheetName val="ND vs AT"/>
      <sheetName val="AVE"/>
      <sheetName val="'PALU'!$A$1:$D$64"/>
      <sheetName val="HASIL CEK INAKTIF"/>
      <sheetName val="CIPARAY"/>
      <sheetName val="RANCAEKEK"/>
      <sheetName val="e25"/>
      <sheetName val="Tabel"/>
      <sheetName val="BANDUNG KIDUL"/>
      <sheetName val="CIBIRU"/>
      <sheetName val="Ex-Rate"/>
      <sheetName val="_PALU'!$A$1_$D$64"/>
      <sheetName val="_x000f__"/>
      <sheetName val="P10"/>
      <sheetName val="adm pbk"/>
      <sheetName val="CEREMIX"/>
      <sheetName val="DATA ARMADA"/>
      <sheetName val="DOI per bln"/>
      <sheetName val="DATA"/>
      <sheetName val="View"/>
      <sheetName val="XL4Test5"/>
      <sheetName val="_x005f_x000f__x005f_x0000_"/>
      <sheetName val="_x005f_x000f_?"/>
      <sheetName val="_x005f_x0000__x005f_x0004_"/>
      <sheetName val="?_x005f_x0004_"/>
      <sheetName val="_x005f_x000f_"/>
      <sheetName val="_x005f_x000f__"/>
      <sheetName val="__x005f_x0004_"/>
      <sheetName val="Premi Iuran"/>
      <sheetName val="_x000f__x0000_"/>
      <sheetName val="_x0000__x0004_"/>
      <sheetName val="?_x0004_"/>
      <sheetName val="__x0004_"/>
      <sheetName val="9-1차이내역"/>
      <sheetName val="TETAP"/>
      <sheetName val="Past LK"/>
      <sheetName val="As"/>
      <sheetName val="InvRp&amp;$"/>
      <sheetName val="InvRp-$"/>
      <sheetName val="Skedul"/>
      <sheetName val="LK"/>
      <sheetName val="JSiar"/>
      <sheetName val="PB"/>
      <sheetName val="Jad"/>
      <sheetName val="Asumsi"/>
      <sheetName val="T.material"/>
      <sheetName val="PB(B)"/>
      <sheetName val="Cvr"/>
      <sheetName val="Fixset"/>
      <sheetName val="Scenario"/>
      <sheetName val="Sensitivity"/>
      <sheetName val="BEKASI"/>
      <sheetName val="10 yr val"/>
      <sheetName val="Input"/>
      <sheetName val="#REF!"/>
      <sheetName val="AT"/>
      <sheetName val="B-Ops-Sawit"/>
      <sheetName val="Inv"/>
      <sheetName val="Biaya-Inv"/>
      <sheetName val="September"/>
      <sheetName val="Akomodasi"/>
      <sheetName val="Sheet1 (3)"/>
      <sheetName val="Telephone &amp; KSO Rev"/>
      <sheetName val="LR"/>
      <sheetName val="kki"/>
      <sheetName val="fin pro centers"/>
      <sheetName val="SUMMARY"/>
      <sheetName val="RESIDU"/>
      <sheetName val="List"/>
      <sheetName val="Assumptions"/>
      <sheetName val="BCA"/>
      <sheetName val="Isolasi Luar Dalam"/>
      <sheetName val="Isolasi Luar"/>
      <sheetName val="datateknis"/>
      <sheetName val="PRODUCTION REPORTS"/>
      <sheetName val="Controls"/>
      <sheetName val="exf"/>
      <sheetName val="Daf Harga"/>
      <sheetName val="Bill"/>
      <sheetName val="Rekap Bill"/>
      <sheetName val="An_ Harga"/>
      <sheetName val="H.Satuan"/>
      <sheetName val="A"/>
      <sheetName val="PPH1298S"/>
      <sheetName val="DATA-BASE"/>
      <sheetName val="Additional Parameter"/>
      <sheetName val="BA IN ACTIVE REG - NON GROS"/>
      <sheetName val="BA IN ACTIVE REG - NON GROS (1)"/>
      <sheetName val="BA IN ACTIVE REG - NON GROS (2)"/>
      <sheetName val="SALDO"/>
      <sheetName val="akar masalah"/>
      <sheetName val="BL"/>
      <sheetName val="BJ"/>
      <sheetName val="PO"/>
      <sheetName val="PS90"/>
      <sheetName val="Ex_Rate"/>
      <sheetName val="RATE-NEW"/>
      <sheetName val="Master_Data"/>
      <sheetName val="rl"/>
      <sheetName val="I.4.1 (2)"/>
      <sheetName val="Calc"/>
      <sheetName val="T_PV"/>
      <sheetName val="Val_nra1"/>
      <sheetName val="Val_nra2"/>
      <sheetName val="populasi"/>
      <sheetName val="Summary Structure"/>
      <sheetName val="Act Comp Plentong"/>
      <sheetName val="Excess Calc"/>
      <sheetName val="pcQueryData"/>
      <sheetName val="2000cy"/>
      <sheetName val="Blending 0712"/>
      <sheetName val="Spray Dry 0712"/>
      <sheetName val="Tax Rates"/>
      <sheetName val="looky"/>
      <sheetName val="Links"/>
      <sheetName val="FINAL - no formulas"/>
      <sheetName val="POS (fixed)"/>
      <sheetName val="1"/>
      <sheetName val="AGB"/>
      <sheetName val="Omset Ps 90 per-customer"/>
      <sheetName val="Difotef"/>
      <sheetName val="Maklon &amp; Investasi v1"/>
      <sheetName val="SAK TO BE"/>
      <sheetName val="TOPLES TO BE"/>
      <sheetName val="Target per item"/>
      <sheetName val="HET SG"/>
      <sheetName val="Disc &amp; TOP"/>
      <sheetName val="Alur FlowChart"/>
      <sheetName val="Evaluasi (1)"/>
      <sheetName val="Evaluasi (2)"/>
      <sheetName val="Evaluasi (3)"/>
      <sheetName val="Evaluasi (4)"/>
      <sheetName val="Evaluasi (5)"/>
      <sheetName val="Evaluasi (6)"/>
      <sheetName val="Evaluasi (7)"/>
      <sheetName val="Evaluasi (8)"/>
      <sheetName val="Cetak 4r (1)"/>
      <sheetName val="Cetak 4r (2)"/>
      <sheetName val="Daftar Harga HS"/>
      <sheetName val="Strata HS (JAN 07) &amp; PAJANG"/>
      <sheetName val="Strata SGF (JAN-APR)"/>
      <sheetName val="Strata PGF (JAN-MAR 07)"/>
      <sheetName val="PG ANTIPLAQUE"/>
      <sheetName val="PG SENSODYNE"/>
      <sheetName val="PG ENZYM"/>
      <sheetName val="PG WINGS"/>
      <sheetName val="PG PEP &amp; C.U"/>
      <sheetName val="SG PEPSODENT"/>
      <sheetName val="SG ORAL-B"/>
      <sheetName val="SG WINGS"/>
      <sheetName val="SG PRITHO"/>
      <sheetName val="SG ANTIPLAQUE"/>
      <sheetName val="CHARM"/>
      <sheetName val="LAURIER"/>
      <sheetName val="PS BADUNG"/>
      <sheetName val="PS SANGLAH"/>
      <sheetName val="EVALUASI"/>
      <sheetName val="SWOT ULI &amp; WING"/>
      <sheetName val="PB (1)"/>
      <sheetName val="D2"/>
      <sheetName val="D1"/>
      <sheetName val="Rekap"/>
      <sheetName val="ARTA"/>
      <sheetName val="DIV1"/>
      <sheetName val="DIV2"/>
      <sheetName val="TTL"/>
      <sheetName val="PRODUK"/>
      <sheetName val="GRAPH"/>
      <sheetName val="Rekap Rencana + PAM"/>
      <sheetName val="HIST"/>
      <sheetName val="RCN PRD&amp;KIRIM-rumus"/>
      <sheetName val="RCN PRD&amp;KIRIM-rev"/>
      <sheetName val="RCN PRD&amp;KIRIM-real"/>
      <sheetName val="SISA OP"/>
      <sheetName val="OMZ"/>
      <sheetName val="Kunjungan"/>
      <sheetName val="Rekap Direct Selling"/>
      <sheetName val="JI"/>
      <sheetName val="Sheet6"/>
      <sheetName val="Sheet5"/>
      <sheetName val="Sheet4"/>
      <sheetName val="PBKS"/>
      <sheetName val="PBKP"/>
      <sheetName val="FABs"/>
      <sheetName val="Ver 4"/>
      <sheetName val="per Cube (New)"/>
      <sheetName val="Sheet4 (2)"/>
      <sheetName val="MIO"/>
      <sheetName val="WFT"/>
      <sheetName val="OOPS"/>
      <sheetName val="EAO"/>
      <sheetName val="NIELSEN"/>
      <sheetName val="PROFILE"/>
      <sheetName val="KEY ACC"/>
      <sheetName val="Tk Lily"/>
      <sheetName val="Tk Sinaga"/>
      <sheetName val="Tk Ai So Ice"/>
      <sheetName val="Tk Narodo"/>
      <sheetName val="Tk Siswadi"/>
      <sheetName val="Tk Guines"/>
      <sheetName val="Promo MI"/>
      <sheetName val="Point Hitung (2)"/>
      <sheetName val="BUM-REV (2)"/>
      <sheetName val="JBR"/>
      <sheetName val="Bonus Tour"/>
      <sheetName val=" DK - TG"/>
      <sheetName val="BN - TG"/>
      <sheetName val="SGF 17Nov06_Keu (adj alokasi)"/>
      <sheetName val="SGF 17Nov06_Keu (versi Lian)"/>
      <sheetName val="M004-47"/>
      <sheetName val="Pelaksanaan 4 Push per agen"/>
      <sheetName val="Action Plan"/>
      <sheetName val="SDM"/>
      <sheetName val="INFRASTRUKTUR"/>
      <sheetName val="Sheet1 (2)"/>
      <sheetName val="WAN YU"/>
      <sheetName val="KO IYAN"/>
      <sheetName val="FENNY"/>
      <sheetName val="WIBENG"/>
      <sheetName val="URIP"/>
      <sheetName val="IRWAN"/>
      <sheetName val="R. HIDAYAT"/>
      <sheetName val="ARI JAYA"/>
      <sheetName val="MARGI JAYA"/>
      <sheetName val="Toko Paldia"/>
      <sheetName val="TVC"/>
      <sheetName val="Perhitungan Tarps"/>
      <sheetName val="PROGRAM"/>
      <sheetName val="1. SMART TVC PRODUKSI"/>
      <sheetName val="1. RADCOM"/>
      <sheetName val="1. PRINT AD"/>
      <sheetName val="2. KEREY"/>
      <sheetName val="ROAD SIGN"/>
      <sheetName val="MINI BOARD"/>
      <sheetName val="BALON UDARA"/>
      <sheetName val="TIN PLATE"/>
      <sheetName val="KAOS"/>
      <sheetName val="POSTER"/>
      <sheetName val="ROAD SHOW"/>
      <sheetName val="STICKER"/>
      <sheetName val="2. BILLBOARD"/>
      <sheetName val="2. MINI BILLBOARD"/>
      <sheetName val="2. PNT"/>
      <sheetName val="2. SHOPBLIND"/>
      <sheetName val="3. WALKING POSTER"/>
      <sheetName val="3. CAR PANEL"/>
      <sheetName val="2. BUS PAINTING"/>
      <sheetName val="2. SPANDUK-UMBUL"/>
      <sheetName val="2. BANNER"/>
      <sheetName val="2. WALL PAINTING"/>
      <sheetName val="2. SHIP PAINTING"/>
      <sheetName val="LEAFLET"/>
      <sheetName val="POSTER1"/>
      <sheetName val="FLAG CHAIN"/>
      <sheetName val="HANGING MOBILE"/>
      <sheetName val="RAK DISPLAY"/>
      <sheetName val="HANGER"/>
      <sheetName val="WASTAFEL"/>
      <sheetName val="MASKOT"/>
      <sheetName val="TABUR TUAI"/>
      <sheetName val="PROD KNOWLEDGE"/>
      <sheetName val="SPREADING"/>
      <sheetName val="FPO"/>
      <sheetName val="5. RETAIL AUDIT"/>
      <sheetName val="5. BRAND RESEARCH"/>
      <sheetName val="5. BRAND PERFORMANCE"/>
      <sheetName val="5. FGD"/>
      <sheetName val="TOPLES"/>
      <sheetName val="PERBAIKAN PRODUK"/>
      <sheetName val="EVOLUSI DESIGN"/>
      <sheetName val="CUSTOMER BASE"/>
      <sheetName val="KONSEP PRODUK"/>
      <sheetName val="PROMOSI ASONGAN"/>
      <sheetName val="PROMOSI MOTORIS"/>
      <sheetName val="PROMOSI POTONGAN LANGSUNG"/>
      <sheetName val="PROMO EXTRA BARANG"/>
      <sheetName val="TARGET DEAL KHUSUS"/>
      <sheetName val="HADIAH LANGSUNG"/>
      <sheetName val="SAYEMBARA"/>
      <sheetName val="UNDIAN"/>
      <sheetName val="INSENTIF AGEN"/>
      <sheetName val="BINTANG ARTA"/>
      <sheetName val="PS 90"/>
      <sheetName val="PAJANG"/>
      <sheetName val="IKLAN"/>
      <sheetName val="TRADE PROMO"/>
      <sheetName val="KONSUMEN PROMO"/>
      <sheetName val="EVENT"/>
      <sheetName val="OPENING FEE"/>
      <sheetName val="SARANA DISPLAY"/>
      <sheetName val="TIM MD"/>
      <sheetName val="LISTING FEE"/>
      <sheetName val="call"/>
      <sheetName val="Sls-Cost-Profit"/>
      <sheetName val="BINTANG 2005"/>
      <sheetName val="INCOME DA"/>
      <sheetName val="ѝ"/>
      <sheetName val="REKAP OMS GROSIR PER KATEGORI"/>
      <sheetName val="STD GDG Agen"/>
      <sheetName val="cover"/>
      <sheetName val="skedul tarsit Agustus 19 - 2 Ag"/>
      <sheetName val="Double Reward S2"/>
      <sheetName val="DETIL"/>
      <sheetName val="ANGRIONO"/>
      <sheetName val="depo"/>
      <sheetName val="asj"/>
      <sheetName val="duta"/>
      <sheetName val="hcr"/>
      <sheetName val="hson"/>
      <sheetName val="indo"/>
      <sheetName val="isdi"/>
      <sheetName val="jaya"/>
      <sheetName val="lsh"/>
      <sheetName val="mabe"/>
      <sheetName val="msas"/>
      <sheetName val="oln"/>
      <sheetName val="puja"/>
      <sheetName val="tkb"/>
      <sheetName val="wls"/>
      <sheetName val="stj"/>
      <sheetName val="REK"/>
      <sheetName val="Target 3YRPSUPERGOOD24Mar08"/>
      <sheetName val="Struktur Harga"/>
      <sheetName val="Sheet2 (2)"/>
      <sheetName val="REKAP DIV 1"/>
      <sheetName val="REKAP DIV 2"/>
      <sheetName val="REKAP DIV 3"/>
      <sheetName val="DIV 2"/>
      <sheetName val="DIV3"/>
      <sheetName val="CAP-TOTAL"/>
      <sheetName val="CAP-UMUM"/>
      <sheetName val="CAP-P90"/>
      <sheetName val="Submission (2)"/>
      <sheetName val="Submission"/>
      <sheetName val="revisi spm"/>
      <sheetName val="Line Usage-Pulses"/>
      <sheetName val="Sheet74"/>
      <sheetName val="Sheet22"/>
      <sheetName val="Sheet80"/>
      <sheetName val="Sheet47"/>
      <sheetName val="Sheet93"/>
      <sheetName val="Recovered_Sheet5"/>
      <sheetName val="Sheet87"/>
      <sheetName val="Sheet62"/>
      <sheetName val="Sheet99"/>
      <sheetName val="Sheet75"/>
      <sheetName val="Sheet23"/>
      <sheetName val="Sheet81"/>
      <sheetName val="Sheet48"/>
      <sheetName val="Sheet94"/>
      <sheetName val="Recovered_Sheet6"/>
      <sheetName val="Sheet88"/>
      <sheetName val="Sheet10"/>
      <sheetName val="Sheet63"/>
      <sheetName val="Sheet100"/>
      <sheetName val="Sheet76"/>
      <sheetName val="Sheet24"/>
      <sheetName val="Sheet82"/>
      <sheetName val="Sheet49"/>
      <sheetName val="Sheet95"/>
      <sheetName val="Recovered_Sheet7"/>
      <sheetName val="Sheet89"/>
      <sheetName val="Sheet64"/>
      <sheetName val="Sheet101"/>
      <sheetName val="Recovered_Sheet1"/>
      <sheetName val="Sheet85"/>
      <sheetName val="Sheet73"/>
      <sheetName val="Sheet20"/>
      <sheetName val="Sheet79"/>
      <sheetName val="Sheet45"/>
      <sheetName val="Sheet92"/>
      <sheetName val="Recovered_Sheet3"/>
      <sheetName val="Sheet86"/>
      <sheetName val="Sheet7"/>
      <sheetName val="Sheet60"/>
      <sheetName val="Sheet98"/>
      <sheetName val="Sheet77"/>
      <sheetName val="Sheet28"/>
      <sheetName val="Sheet83"/>
      <sheetName val="Sheet55"/>
      <sheetName val="Sheet96"/>
      <sheetName val="Recovered_Sheet11"/>
      <sheetName val="Sheet90"/>
      <sheetName val="Sheet70"/>
      <sheetName val="Sheet102"/>
      <sheetName val="Sheet78"/>
      <sheetName val="Sheet29"/>
      <sheetName val="Sheet84"/>
      <sheetName val="Sheet56"/>
      <sheetName val="Sheet97"/>
      <sheetName val="Recovered_Sheet12"/>
      <sheetName val="Sheet91"/>
      <sheetName val="Sheet71"/>
      <sheetName val="Sheet103"/>
      <sheetName val="①　BP vs SPR (TTL Impact)"/>
      <sheetName val="TS-DM-ITEM "/>
      <sheetName val="JABAR"/>
      <sheetName val="MIO TOPING"/>
      <sheetName val="Pmkt"/>
      <sheetName val="Sheet9"/>
      <sheetName val="Sheet11"/>
      <sheetName val="Sheet15"/>
      <sheetName val="Sheet16"/>
      <sheetName val="Master"/>
      <sheetName val="UTRPTI"/>
      <sheetName val="BRTPTI"/>
      <sheetName val="DATABASE"/>
      <sheetName val="CONTOH"/>
      <sheetName val="Configure"/>
      <sheetName val="BI_Data"/>
      <sheetName val="Nov08"/>
      <sheetName val="Nominals"/>
      <sheetName val="TTD"/>
      <sheetName val="Kae"/>
      <sheetName val="Kar"/>
      <sheetName val="Akhb"/>
      <sheetName val="AM"/>
      <sheetName val="Kce"/>
      <sheetName val="Pce"/>
      <sheetName val="Sheet3 (2)"/>
      <sheetName val="perbaikan"/>
      <sheetName val="spg wkend"/>
      <sheetName val="PGF 75 GR"/>
      <sheetName val="PGF 200 GR"/>
      <sheetName val="pengeluaran (2)"/>
      <sheetName val="17"/>
      <sheetName val="21"/>
      <sheetName val="OMS"/>
      <sheetName val="INS SM"/>
      <sheetName val="Source"/>
      <sheetName val="KSBELING"/>
      <sheetName val="LR-HC"/>
      <sheetName val="LR-SC"/>
      <sheetName val="Lamp Kap"/>
      <sheetName val="CC botol"/>
      <sheetName val="CC rinser"/>
      <sheetName val="CC air"/>
      <sheetName val="CC prod"/>
      <sheetName val="LB"/>
      <sheetName val="PABRIK"/>
      <sheetName val="Report"/>
      <sheetName val="Report (2)"/>
      <sheetName val="Tango Non500"/>
      <sheetName val="DP-List AE"/>
      <sheetName val="Profile 5-50 DPL"/>
      <sheetName val="Profile LPL"/>
      <sheetName val="SEB-SE-STS"/>
      <sheetName val="JTG"/>
      <sheetName val="JTM"/>
      <sheetName val="BDP"/>
      <sheetName val="BTN"/>
      <sheetName val="RD"/>
      <sheetName val="Mio KA TT"/>
      <sheetName val="BLI"/>
      <sheetName val="NT"/>
      <sheetName val="SMT1"/>
      <sheetName val="SMT2"/>
      <sheetName val="SUL"/>
      <sheetName val="KLT"/>
      <sheetName val="TOPIK ALL"/>
      <sheetName val="KTD KA"/>
      <sheetName val="KTD IDPT"/>
      <sheetName val="SGF KA"/>
      <sheetName val="SGF IDPT"/>
      <sheetName val="wft KA"/>
      <sheetName val="wft IDPT"/>
      <sheetName val="ALK KA"/>
      <sheetName val="ALK IDPT"/>
      <sheetName val="ALK"/>
      <sheetName val="KTD"/>
      <sheetName val="BAK"/>
      <sheetName val="FAKTUR BATAL UMUM"/>
      <sheetName val="FAKTUR BATAL SPM"/>
      <sheetName val="Rekap Masalah  (FEB)"/>
      <sheetName val="List toko 1Krt Up"/>
      <sheetName val="GGMX-GGCZ"/>
      <sheetName val="R-03"/>
      <sheetName val="Rekap Per Team"/>
      <sheetName val="lbr 6"/>
      <sheetName val="hpm"/>
      <sheetName val="pkl"/>
      <sheetName val="spm ka"/>
      <sheetName val="mm ka"/>
      <sheetName val="ka"/>
      <sheetName val="spm id"/>
      <sheetName val="mm id"/>
      <sheetName val="id"/>
      <sheetName val="ss"/>
      <sheetName val="s1"/>
      <sheetName val="LAP OMS IDPT DAN KA"/>
      <sheetName val="Form EC FC"/>
      <sheetName val="Form EC PC &amp; SW+"/>
      <sheetName val="_x0000__x0001__x0000_ᥢ㌐"/>
      <sheetName val="TEH GELAS"/>
      <sheetName val="KBR"/>
      <sheetName val="SPM"/>
      <sheetName val="orc R66"/>
      <sheetName val="Macro1"/>
      <sheetName val="KKT"/>
      <sheetName val="EX RATE"/>
      <sheetName val="HC-Jan'11"/>
      <sheetName val="Sum Jan'11"/>
      <sheetName val="Sum Jan'11(16M)"/>
      <sheetName val="AD-GOOPS"/>
      <sheetName val="BP LANG 2011-2013 rev"/>
      <sheetName val="RekapFaktur-1204"/>
      <sheetName val="AT OMS - SUM2"/>
      <sheetName val="OMSET"/>
      <sheetName val="Indomaret"/>
      <sheetName val="Alfamart"/>
      <sheetName val="EVGLUSI DESIGN"/>
      <sheetName val="?_x0001_?ᥢ㌐"/>
      <sheetName val="List ORR 50 KRT UP"/>
      <sheetName val="E Kusuma"/>
      <sheetName val="Edi "/>
      <sheetName val="Edvin"/>
      <sheetName val="Fera"/>
      <sheetName val="Sony"/>
      <sheetName val="Linda"/>
      <sheetName val="Rio F"/>
      <sheetName val="Harmana W"/>
      <sheetName val="Ny Suardana"/>
      <sheetName val="Md Sutarjana"/>
      <sheetName val="Pt Dharmendra"/>
      <sheetName val="Darma Laksana"/>
      <sheetName val="Pt Sukanjaya"/>
      <sheetName val="Wy Gunarta"/>
      <sheetName val="Ny Subawa"/>
      <sheetName val="Kt Ardana"/>
      <sheetName val="Sandi Umbara"/>
      <sheetName val="Komang Edy"/>
      <sheetName val="Md Dwitya"/>
      <sheetName val="Wiwik Lusiana"/>
      <sheetName val="Ny Eka"/>
      <sheetName val="Subudiasa"/>
      <sheetName val="Purana"/>
      <sheetName val="Oni Fariani"/>
      <sheetName val="Agung Putra"/>
      <sheetName val="Anom"/>
      <sheetName val="Oka Suwariyana"/>
      <sheetName val="Alit Supanca"/>
      <sheetName val="Oka Antara"/>
      <sheetName val="Gd Supandiana"/>
      <sheetName val="Raka Winarta"/>
      <sheetName val="Wy Suwinata"/>
      <sheetName val="Agus Rahadi"/>
      <sheetName val="Oka Pertama"/>
      <sheetName val="Adnyana"/>
      <sheetName val="Wy Edik Aryana"/>
      <sheetName val="Pariana"/>
      <sheetName val="Md Sudiada"/>
      <sheetName val="Md Mendri"/>
      <sheetName val="Km Widiana"/>
      <sheetName val="Oka Adiasa"/>
      <sheetName val="Johny Edward"/>
      <sheetName val="Adi Wirawan"/>
      <sheetName val="Eri Hartawan"/>
      <sheetName val="Alit Wardana"/>
      <sheetName val="Budiartana"/>
      <sheetName val="Adi Suantara"/>
      <sheetName val="Ny Artati"/>
      <sheetName val="Kedapansari"/>
      <sheetName val="Suarini"/>
      <sheetName val="Sri Astini"/>
      <sheetName val="Uliantini"/>
      <sheetName val="Sukmawati"/>
      <sheetName val="Suryati"/>
      <sheetName val="Agustini"/>
      <sheetName val="Indrawati"/>
      <sheetName val="Sukarmi"/>
      <sheetName val="Wafer"/>
      <sheetName val="Del"/>
      <sheetName val="Bisc"/>
      <sheetName val="Nut"/>
      <sheetName val="HC"/>
      <sheetName val="SC"/>
      <sheetName val="MS"/>
      <sheetName val="Milk"/>
      <sheetName val="SG"/>
      <sheetName val="PG"/>
      <sheetName val="Mold"/>
      <sheetName val="GUDANG"/>
      <sheetName val="Notulen"/>
      <sheetName val="NM_ACC_MKS"/>
      <sheetName val="Ka_CC"/>
      <sheetName val="Depo_TTL"/>
      <sheetName val="SWOT_EPE"/>
      <sheetName val="Net_Ef_JD"/>
      <sheetName val="by_salesman_-_ps90"/>
      <sheetName val="by_salesman_-_umum"/>
      <sheetName val="produk_flow2"/>
      <sheetName val="produk_flow1"/>
      <sheetName val="VTC_05"/>
      <sheetName val="VTC_04"/>
      <sheetName val="NW_PRODUKSI"/>
      <sheetName val="Action_Plan_Bengkulu"/>
      <sheetName val="ACTION_PLAN_PLB"/>
      <sheetName val="Perbaikan_Bangka"/>
      <sheetName val="Perbaikan_lLampung"/>
      <sheetName val="ND_vs_AT"/>
      <sheetName val="Omset_Ps_90_per-customer"/>
      <sheetName val="Maklon_&amp;_Investasi_v1"/>
      <sheetName val="SAK_TO_BE"/>
      <sheetName val="TOPLES_TO_BE"/>
      <sheetName val="Target_per_item"/>
      <sheetName val="HET_SG"/>
      <sheetName val="Rekap_Rencana_+_PAM"/>
      <sheetName val="RCN_PRD&amp;KIRIM-rumus"/>
      <sheetName val="RCN_PRD&amp;KIRIM-rev"/>
      <sheetName val="RCN_PRD&amp;KIRIM-real"/>
      <sheetName val="SISA_OP"/>
      <sheetName val="Rekap_Direct_Selling"/>
      <sheetName val="POS_(fixed)"/>
      <sheetName val="Ver_4"/>
      <sheetName val="per_Cube_(New)"/>
      <sheetName val="Sheet4_(2)"/>
      <sheetName val="KEY_ACC"/>
      <sheetName val="Tk_Lily"/>
      <sheetName val="Tk_Sinaga"/>
      <sheetName val="Tk_Ai_So_Ice"/>
      <sheetName val="Tk_Narodo"/>
      <sheetName val="Tk_Siswadi"/>
      <sheetName val="Tk_Guines"/>
      <sheetName val="Promo_MI"/>
      <sheetName val="Point_Hitung_(2)"/>
      <sheetName val="BUM-REV_(2)"/>
      <sheetName val="_DK_-_TG"/>
      <sheetName val="BN_-_TG"/>
      <sheetName val="Bonus_Tour"/>
      <sheetName val="Pelaksanaan_4_Push_per_agen"/>
      <sheetName val="Action_Plan"/>
      <sheetName val="Sheet1_(2)"/>
      <sheetName val="WAN_YU"/>
      <sheetName val="KO_IYAN"/>
      <sheetName val="R__HIDAYAT"/>
      <sheetName val="ARI_JAYA"/>
      <sheetName val="MARGI_JAYA"/>
      <sheetName val="Toko_Paldia"/>
      <sheetName val="SGF_17Nov06_Keu_(adj_alokasi)"/>
      <sheetName val="SGF_17Nov06_Keu_(versi_Lian)"/>
      <sheetName val="Target_3YRPSUPERGOOD24Mar08"/>
      <sheetName val="Perhitungan_Tarps"/>
      <sheetName val="1__SMART_TVC_PRODUKSI"/>
      <sheetName val="1__RADCOM"/>
      <sheetName val="1__PRINT_AD"/>
      <sheetName val="2__KEREY"/>
      <sheetName val="ROAD_SIGN"/>
      <sheetName val="MINI_BOARD"/>
      <sheetName val="BALON_UDARA"/>
      <sheetName val="TIN_PLATE"/>
      <sheetName val="ROAD_SHOW"/>
      <sheetName val="2__BILLBOARD"/>
      <sheetName val="2__MINI_BILLBOARD"/>
      <sheetName val="2__PNT"/>
      <sheetName val="2__SHOPBLIND"/>
      <sheetName val="3__WALKING_POSTER"/>
      <sheetName val="3__CAR_PANEL"/>
      <sheetName val="2__BUS_PAINTING"/>
      <sheetName val="2__SPANDUK-UMBUL"/>
      <sheetName val="2__BANNER"/>
      <sheetName val="2__WALL_PAINTING"/>
      <sheetName val="2__SHIP_PAINTING"/>
      <sheetName val="FLAG_CHAIN"/>
      <sheetName val="HANGING_MOBILE"/>
      <sheetName val="RAK_DISPLAY"/>
      <sheetName val="TABUR_TUAI"/>
      <sheetName val="PROD_KNOWLEDGE"/>
      <sheetName val="5__RETAIL_AUDIT"/>
      <sheetName val="5__BRAND_RESEARCH"/>
      <sheetName val="5__BRAND_PERFORMANCE"/>
      <sheetName val="5__FGD"/>
      <sheetName val="PERBAIKAN_PRODUK"/>
      <sheetName val="EVOLUSI_DESIGN"/>
      <sheetName val="CUSTOMER_BASE"/>
      <sheetName val="KONSEP_PRODUK"/>
      <sheetName val="PROMOSI_ASONGAN"/>
      <sheetName val="PROMOSI_MOTORIS"/>
      <sheetName val="PROMOSI_POTONGAN_LANGSUNG"/>
      <sheetName val="PROMO_EXTRA_BARANG"/>
      <sheetName val="TARGET_DEAL_KHUSUS"/>
      <sheetName val="HADIAH_LANGSUNG"/>
      <sheetName val="INSENTIF_AGEN"/>
      <sheetName val="BINTANG_ARTA"/>
      <sheetName val="PS_90"/>
      <sheetName val="TRADE_PROMO"/>
      <sheetName val="KONSUMEN_PROMO"/>
      <sheetName val="OPENING_FEE"/>
      <sheetName val="SARANA_DISPLAY"/>
      <sheetName val="TIM_MD"/>
      <sheetName val="LISTING_FEE"/>
      <sheetName val="BINTANG_2005"/>
      <sheetName val="INCOME_DA"/>
      <sheetName val="REKAP_OMS_GROSIR_PER_KATEGORI"/>
      <sheetName val="STD_GDG_Agen"/>
      <sheetName val="skedul_tarsit_Agustus_19_-_2_Ag"/>
      <sheetName val="Double_Reward_S2"/>
      <sheetName val="Struktur_Harga"/>
      <sheetName val="Sheet2_(2)"/>
      <sheetName val="REKAP_DIV_1"/>
      <sheetName val="REKAP_DIV_2"/>
      <sheetName val="REKAP_DIV_3"/>
      <sheetName val="DIV_2"/>
      <sheetName val="INS_SM"/>
      <sheetName val="Sheet3_(2)"/>
      <sheetName val="spg_wkend"/>
      <sheetName val="PGF_75_GR"/>
      <sheetName val="PGF_200_GR"/>
      <sheetName val="pengeluaran_(2)"/>
      <sheetName val="Lamp_Kap"/>
      <sheetName val="CC_botol"/>
      <sheetName val="CC_rinser"/>
      <sheetName val="CC_air"/>
      <sheetName val="CC_prod"/>
      <sheetName val="Tango_Non500"/>
      <sheetName val="DP-List_AE"/>
      <sheetName val="Profile_5-50_DPL"/>
      <sheetName val="Profile_LPL"/>
      <sheetName val="Report_(2)"/>
      <sheetName val="TOPIK_ALL"/>
      <sheetName val="Mio_KA_TT"/>
      <sheetName val="FAKTUR_BATAL_UMUM"/>
      <sheetName val="FAKTUR_BATAL_SPM"/>
      <sheetName val="Rekap_Masalah__(FEB)"/>
      <sheetName val="__x0001__ᥢ㌐"/>
      <sheetName val="PasangBongkaran"/>
      <sheetName val="APR"/>
      <sheetName val="ᥢ㌐"/>
      <sheetName val="005-ff96"/>
      <sheetName val="005-ff97"/>
      <sheetName val="A2B"/>
      <sheetName val="DT"/>
      <sheetName val="품의서"/>
      <sheetName val="11"/>
      <sheetName val="BASE"/>
      <sheetName val="주행"/>
      <sheetName val="표지★"/>
      <sheetName val="MX628EX"/>
      <sheetName val="p2-1"/>
      <sheetName val="2.대외공문"/>
      <sheetName val="85872-82"/>
      <sheetName val="???"/>
      <sheetName val="표지_"/>
      <sheetName val="p2_1"/>
      <sheetName val="2_대외공문"/>
      <sheetName val="비교원가(84601-3L040)"/>
      <sheetName val="비교원가(84601-3L050)"/>
      <sheetName val="비교원가(84601-3L060)"/>
      <sheetName val="비교원가(84601-3L070)"/>
      <sheetName val="비교원가(84660-3L000)"/>
      <sheetName val="비교원가(84660-3L100)"/>
      <sheetName val="비교원가(84690-3L000)"/>
      <sheetName val="비교원가(84640-3L000)"/>
      <sheetName val="비교원가(84640-3L010)"/>
      <sheetName val="비교원가(84640-3L020)"/>
      <sheetName val="비교원가(97040-3L000)"/>
      <sheetName val="??仛"/>
      <sheetName val="??★"/>
      <sheetName val="2.????"/>
      <sheetName val="Ç°ÀÇ¼­"/>
      <sheetName val="ÁÖÇà"/>
      <sheetName val="Ç¥Áö¡Ú"/>
      <sheetName val="2.´ë¿Ü°ø¹®"/>
      <sheetName val="근태현황"/>
      <sheetName val="외주현황.wq1"/>
      <sheetName val="Production Plan1"/>
      <sheetName val="CAUDIT"/>
      <sheetName val="협조전"/>
      <sheetName val="Value Analysis - Sheet 1"/>
      <sheetName val="카케라1"/>
      <sheetName val="카메라4"/>
      <sheetName val="원단위"/>
      <sheetName val="RD제품개발투자비(매가)"/>
      <sheetName val="표2"/>
      <sheetName val="so-021"/>
      <sheetName val="major"/>
      <sheetName val="기안"/>
      <sheetName val="R&amp;D"/>
      <sheetName val="신규DEP"/>
      <sheetName val="95계획"/>
      <sheetName val="BUS제원1"/>
      <sheetName val="GRACE"/>
      <sheetName val="대외공문"/>
      <sheetName val="기안(2)"/>
      <sheetName val="예산근거"/>
      <sheetName val="경쟁실분"/>
      <sheetName val="그패프"/>
      <sheetName val="현금경비중역"/>
      <sheetName val="MAST S"/>
      <sheetName val="96수출"/>
      <sheetName val="인도원가"/>
      <sheetName val="전체현황"/>
      <sheetName val="차수"/>
      <sheetName val="견적LIST"/>
      <sheetName val="투자계획서"/>
      <sheetName val="표지"/>
      <sheetName val="END리스트"/>
      <sheetName val="부특1(ABS)"/>
      <sheetName val="부특1(TCS)"/>
      <sheetName val="부특2"/>
      <sheetName val="신기술"/>
      <sheetName val="기존차비교"/>
      <sheetName val="기존차문제"/>
      <sheetName val="도면문제"/>
      <sheetName val="시작차문제"/>
      <sheetName val="전체일정1"/>
      <sheetName val="전체일정2"/>
      <sheetName val="금형개발 "/>
      <sheetName val="검사구개발"/>
      <sheetName val="지그개발"/>
      <sheetName val="설비개발"/>
      <sheetName val="신뢰성(HU)"/>
      <sheetName val="신뢰성(SEN)"/>
      <sheetName val="외주개발"/>
      <sheetName val="납품용기개발"/>
      <sheetName val="CH'K P(A)"/>
      <sheetName val="CH'K P(B)"/>
      <sheetName val="FMEA W_S(HU)"/>
      <sheetName val="FMEA W_S(S_W)"/>
      <sheetName val="참조(구매품질조직도)"/>
      <sheetName val="참조(업체별담당자)"/>
      <sheetName val=".mdb,*.htm,*.html,*.pub);웹 페이지("/>
      <sheetName val="ccar"/>
      <sheetName val="목차"/>
      <sheetName val="1-1)개발추진범위"/>
      <sheetName val="1-2)개발일정"/>
      <sheetName val="S_MBR_UPR"/>
      <sheetName val="S_MBR_LWR"/>
      <sheetName val="Sheet8"/>
      <sheetName val="품목리스트"/>
      <sheetName val="회사조직도"/>
      <sheetName val="품질목표"/>
      <sheetName val="KPC항목"/>
      <sheetName val="CFT조직도"/>
      <sheetName val="부품특성1"/>
      <sheetName val="부품특성2 "/>
      <sheetName val="과거차문제점검토및반영계획"/>
      <sheetName val="전체일정"/>
      <sheetName val="부품SOURCE"/>
      <sheetName val="금형"/>
      <sheetName val="검사구"/>
      <sheetName val="지그"/>
      <sheetName val="설비"/>
      <sheetName val="납품용기"/>
      <sheetName val="신뢰성(H&amp;E)"/>
      <sheetName val="시작품관리계획서"/>
      <sheetName val="설계구조검토"/>
      <sheetName val="시작문제반영"/>
      <sheetName val="5_1_설비투자변경이력"/>
      <sheetName val="5_2_설비투자LIST_금액조정"/>
      <sheetName val="6_부대설비LIST"/>
      <sheetName val="02자동화합리화"/>
      <sheetName val="첨부_가공계획011120"/>
      <sheetName val="SPARE"/>
      <sheetName val="_x0005__x0003__x0004_b"/>
      <sheetName val="S"/>
      <sheetName val="VXXX"/>
      <sheetName val="SPARE PART(기계부)"/>
      <sheetName val="SPARE PART(전기부)"/>
      <sheetName val="소모 공구"/>
      <sheetName val="소모품"/>
      <sheetName val="부자재"/>
      <sheetName val="기타(볼트,니쁠,프로파일,아크릴)"/>
      <sheetName val="우일 FA(납땜),아이제 코리아(마킹),반도상사(도장)"/>
      <sheetName val="10.21이후 (최종본)"/>
      <sheetName val="List(Item별) (10_21회의록 근거)"/>
      <sheetName val="10.21이후"/>
      <sheetName val="10.20까지"/>
      <sheetName val="228"/>
      <sheetName val="25.32.34"/>
      <sheetName val="List(Item별) (하나모듈)"/>
      <sheetName val="List(Item별)"/>
      <sheetName val="List(UPG별)"/>
      <sheetName val="EO-List"/>
      <sheetName val="사장"/>
      <sheetName val="사원"/>
      <sheetName val="기존젨비교"/>
      <sheetName val="_x0000_䅀㿠_x0000__x0000__x0000__x0000__x0001__x0000__x0000__x0000__x0000__x0000__x0001_t_x0016__x0000_䅀㿰_x0000__x0000_"/>
      <sheetName val="戀椀最㔀"/>
      <sheetName val="Sheet1_x0000__x0000__x0000__x0004__x0000__x0000__x0000__x0000__x0000__x0000_ ǅ_x0000__x0000__x0000__x0000__x0000__x0000__x0000__x0000__x0000__x0000__x0000_"/>
      <sheetName val="_x0000__x0001__x0000__x0001__x0000__x0003__x0000__x0001__x0000_Ô_x0000__x0001__x0000__x0000__x0000_,_x0000_¦_x0000_¦_x0000__x0000__x0000__x0000__x0000__x0000__x0000__x0000__x0000__x0000__x0000_"/>
      <sheetName val="_x001e_.&gt;N^n~®¾ÎÞî"/>
      <sheetName val="bleĤģ_x0000__x0000__x0000__x0000__x0000__x0000_서식을 Ĩĥ_x0000__x0000__x0000__x0000_ħĦ_x0000__x0000__x0000__x0000__x0000__x0000_률_x0000_"/>
      <sheetName val="전산품의"/>
      <sheetName val="품의양식"/>
      <sheetName val="Sheet1_x0000_ˆŒ_x0004__x0000_ ǅ_x0001__x0000_ˆ&lt;BOOK1.XLS]Shee"/>
      <sheetName val="_x001e_.&gt;N^n~Žž®¾ÎÞî"/>
      <sheetName val="bleĤģ서식을 ĨĥħĦ_x0000_률_x0000_며_x0000_을 변경īĪ용_x0000_ĭĬ 끌어"/>
      <sheetName val="ㅊ.ㅔㅁㅇ"/>
      <sheetName val="Sheet1_x0000_ˆŒ_x0000__x0004__x0000_ ǅ"/>
      <sheetName val="??"/>
      <sheetName val="¿ÜÁÖÇöÈ².wq1"/>
      <sheetName val="LEASE4"/>
      <sheetName val="CD-실적"/>
      <sheetName val="NBQA"/>
      <sheetName val="FR HR(A-LEA)"/>
      <sheetName val="FR HR(VINYL)"/>
      <sheetName val="PROTECTOR단가"/>
      <sheetName val="bleĤģ"/>
      <sheetName val="MOTO"/>
      <sheetName val="UPH"/>
      <sheetName val="̃_x0000_"/>
      <sheetName val="Sheet1_x0000__x0000__x0004__x0000_ ǅ_x0000__x0001__x0000_&lt;BOOK1.XLS]Sh"/>
      <sheetName val="bleĤģ_x0000_서식을 Ĩĥ_x0000_ħĦ_x0000_률_x0000_며_x0000_을 변경īĪ_x0000_용_x0000_ĭĬ"/>
      <sheetName val="bleĤģ서식을 ĨĥħĦ"/>
      <sheetName val="RR 세부"/>
      <sheetName val="?䅀㿠????_x0001_?????_x0001_t_x0016_?䅀㿰??"/>
      <sheetName val="Sheet1???_x0004_?????? ǅ???????????"/>
      <sheetName val="?_x0001_?_x0001_?_x0003_?_x0001_?Ô?_x0001_???,?¦?¦???????????"/>
      <sheetName val="bleĤģ??????서식을 Ĩĥ????ħĦ??????률?"/>
      <sheetName val="Sheet1?ˆŒ_x0004_? ǅ_x0001_?ˆ&lt;BOOK1.XLS]Shee"/>
      <sheetName val="bleĤģ서식을 ĨĥħĦ?률?며?을 변경īĪ용?ĭĬ 끌어"/>
      <sheetName val="Sheet1?ˆŒ?_x0004_? ǅ"/>
      <sheetName val="_x0001_?_x0001_?_x0003_?_x0001_?Ô_x0001_?,?¦¦"/>
      <sheetName val="bleĤģ서식을 ĨĥħĦ?률?"/>
      <sheetName val="dd mmmm yyyy_x0000__x0000__x0000_赶_x0000__x0003__x0016_[$-0409]hh:m"/>
      <sheetName val="2_대외공문1"/>
      <sheetName val="2_????"/>
      <sheetName val="B_K작업분석1"/>
      <sheetName val="조치사항"/>
      <sheetName val="XGPROD"/>
      <sheetName val="OPT손익_내수"/>
      <sheetName val="B"/>
      <sheetName val="OPT손익_수출"/>
      <sheetName val="full_(2)"/>
      <sheetName val="GRP"/>
      <sheetName val="발생장소"/>
      <sheetName val="공작"/>
      <sheetName val="계열사현황종합"/>
      <sheetName val="모듈"/>
      <sheetName val="KMCWD"/>
      <sheetName val="KD율"/>
      <sheetName val="문제유형"/>
      <sheetName val="DATA_(2)"/>
      <sheetName val="A-A"/>
      <sheetName val="전장"/>
      <sheetName val="64164"/>
      <sheetName val="차체"/>
      <sheetName val="HOLE_9905(1)"/>
      <sheetName val="_SR3차원단위_(3)"/>
      <sheetName val="내장"/>
      <sheetName val="계정"/>
      <sheetName val="THEME_CODE"/>
      <sheetName val="1-5-2"/>
      <sheetName val="외장"/>
      <sheetName val="해외"/>
      <sheetName val="VDR"/>
      <sheetName val="126_255"/>
      <sheetName val="JANG_DOM"/>
      <sheetName val="CR_CODE"/>
      <sheetName val="설비사양서B-1"/>
      <sheetName val="구list"/>
      <sheetName val="대표경력"/>
      <sheetName val="대표자"/>
      <sheetName val="2월"/>
      <sheetName val="부서CODE"/>
      <sheetName val="차체부품_INS_REPORT(갑)"/>
      <sheetName val="DAT(목표)"/>
      <sheetName val="인원"/>
      <sheetName val="진급관련DATA"/>
      <sheetName val="1.변경범위"/>
      <sheetName val="PC%계산"/>
      <sheetName val="3.일반사상"/>
      <sheetName val="수출"/>
      <sheetName val="___"/>
      <sheetName val="__仛"/>
      <sheetName val="__★"/>
      <sheetName val="2.____"/>
      <sheetName val=".mdb,_.htm,_.html,_.pub);웹 페이지("/>
      <sheetName val="_x0001_"/>
      <sheetName val="Sheet1_x0000_ˆŒ_x0004__x0000_ ǅ_x0001__x0000_ˆ&lt;BOOK1.XLS]Sh"/>
      <sheetName val="환율기준"/>
      <sheetName val="기초자료"/>
      <sheetName val="내역서"/>
      <sheetName val="CC Down load 0716"/>
      <sheetName val="MH_생산"/>
      <sheetName val="_x005f_x0005__x005f_x0003__x005f_x0004_b"/>
      <sheetName val="_x005f_x0000_䅀㿠_x005f_x0000__x005f_x0000__x005f_x0000__"/>
      <sheetName val="Sheet1_x005f_x0000__x005f_x0000__x005f_x0000__x"/>
      <sheetName val="_x005f_x0000__x005f_x0001__x005f_x0000__x005f_x0001__x0"/>
      <sheetName val="_x005f_x001e_.&gt;N^n~®¾ÎÞî"/>
      <sheetName val="bleĤģ_x005f_x0000__x005f_x0000__x005f_x0000__x000"/>
      <sheetName val="Sheet1_x005f_x0000_ˆŒ_x005f_x0004__x005f_x0000_ ǅ"/>
      <sheetName val="_x005f_x001e_.&gt;N^n~Žž®¾ÎÞî"/>
      <sheetName val="bleĤģ서식을 ĨĥħĦ_x005f_x0000_률_x005f_x0000_며_x"/>
      <sheetName val="Sheet1_x005f_x0000_ˆŒ_x005f_x0000__x005f_x0004__x"/>
      <sheetName val="̃_x005f_x0000_"/>
      <sheetName val="Sheet1_x005f_x0000__x005f_x0000__x005f_x0004__x"/>
      <sheetName val="bleĤģ_x005f_x0000_서식을 Ĩĥ_x005f_x0000_ħĦ_x00"/>
      <sheetName val="?䅀㿠????_x005f_x0001_?????_x005f_x0001_t_x00"/>
      <sheetName val="Sheet1???_x005f_x0004_?????? ǅ?????"/>
      <sheetName val="?_x005f_x0001_?_x005f_x0001_?_x005f_x0003_?_x0001"/>
      <sheetName val="Sheet1?ˆŒ_x005f_x0004_? ǅ_x005f_x0001_?ˆ&lt;BO"/>
      <sheetName val="Sheet1?ˆŒ?_x005f_x0004_? ǅ"/>
      <sheetName val="_x005f_x0001_?_x005f_x0001_?_x005f_x0003_?_x005f_x0001_"/>
      <sheetName val="dd mmmm yyyy_x005f_x0000__x005f_x0000__x000"/>
      <sheetName val="_x005f_x0001_"/>
      <sheetName val="__"/>
      <sheetName val="OP20"/>
      <sheetName val="䅀㿠_x0001_?_x0001_t_x0016_?䅀㿰"/>
      <sheetName val="_x0001_?_x0001_?_x0003_?_x0001_?Ô_x0001_?,?¦¦_x0002_?p?4"/>
      <sheetName val="dd mmmm yyyy"/>
      <sheetName val="d_m_yy"/>
      <sheetName val="_䅀㿠_____x0001_______x0001_t_x0016__䅀㿰__"/>
      <sheetName val="Sheet1____x0004_______ ǅ___________"/>
      <sheetName val="__x0001___x0001___x0003___x0001__Ô__x0001____,_¦_¦___________"/>
      <sheetName val="bleĤģ______서식을 Ĩĥ____ħĦ______률_"/>
      <sheetName val="Sheet1_ˆŒ_x0004__ ǅ_x0001__ˆ&lt;BOOK1.XLS_Shee"/>
      <sheetName val="bleĤģ서식을 ĨĥħĦ_률_며_을 변경īĪ용_ĭĬ 끌어"/>
      <sheetName val="䅀㿠_x0001___x0001_t_x0016__䅀㿰"/>
      <sheetName val="_x0001___x0001___x0003___x0001__Ô_x0001__,_¦¦_x0002__p_4"/>
      <sheetName val="Sheet1_ˆŒ__x0004__ ǅ"/>
      <sheetName val="_x0001___x0001___x0003___x0001__Ô_x0001__,_¦¦"/>
      <sheetName val="bleĤģ서식을 ĨĥħĦ_률_"/>
      <sheetName val="2_____"/>
      <sheetName val="02년결과_VLOOK"/>
      <sheetName val="̃?"/>
      <sheetName val="Sheet1??_x0004_? ǅ?_x0001_?&lt;BOOK1.XLS]Sh"/>
      <sheetName val="bleĤģ?서식을 Ĩĥ?ħĦ?률?며?을 변경īĪ?용?ĭĬ"/>
      <sheetName val="dd mmmm yyyy???赶?_x0003__x0016_[$-0409]hh:m"/>
      <sheetName val="Sheet1?ˆŒ_x0004_? ǅ_x0001_?ˆ&lt;BOOK1.XLS]Sh"/>
      <sheetName val="2차-PROTO-(1)"/>
      <sheetName val="팀별 내역"/>
      <sheetName val="샤설"/>
      <sheetName val="시작"/>
      <sheetName val="성시"/>
      <sheetName val="차시"/>
      <sheetName val="기시"/>
      <sheetName val="전시"/>
      <sheetName val="인증"/>
      <sheetName val="용접계산참조"/>
      <sheetName val="원가계산"/>
      <sheetName val="재료비"/>
      <sheetName val="가공비"/>
      <sheetName val="하나로통신"/>
      <sheetName val="원본"/>
      <sheetName val="M1master"/>
      <sheetName val=" 계산(&amp;E)                중지(&amp;A)  "/>
      <sheetName val="사용하십시오.인터넷 주소 '|'이(가) 잘못되었습니다. "/>
      <sheetName val="3"/>
      <sheetName val="되게 합니다.선택한 WordArt 개체의 왼쪽에 텍스트를"/>
      <sheetName val="회색조 이미지로 변환합니다.선택한 그림을 흑백 이미지로 "/>
      <sheetName val="1의 공정능력"/>
      <sheetName val="서식등록대장"/>
      <sheetName val="Sheet1_x0000_ˆŒ_x0004__x0000_ ǅ_x0001__x0000_ˆ&lt;BOOK1.XLS"/>
      <sheetName val="1st Gear"/>
      <sheetName val="1st Gear (2)"/>
      <sheetName val="차체부품 INS REPORT(갑)"/>
      <sheetName val="검사기준서"/>
      <sheetName val="R_D"/>
      <sheetName val="2차_PROTO__1_"/>
      <sheetName val="수리결과"/>
      <sheetName val="와이어링종합"/>
      <sheetName val="FB-봉제"/>
      <sheetName val="FC-봉제"/>
      <sheetName val="프로텍터(압출)"/>
      <sheetName val="인서트와이어"/>
      <sheetName val="Sheet1??ˆŒ?_x0004_?????? ǅ???????????"/>
      <sheetName val="dd mmmm yyyy_x0000_赶_x0003__x0016_[$-0409]hh:mm:s"/>
      <sheetName val="LX3.0 RR"/>
      <sheetName val="̃_"/>
      <sheetName val="Sheet1___x0004__ ǅ__x0001__&lt;BOOK1.XLS_Sh"/>
      <sheetName val="bleĤģ_서식을 Ĩĥ_ħĦ_률_며_을 변경īĪ_용_ĭĬ"/>
      <sheetName val="Sheet1ˆŒ_x0004_ ǅ_x0001_ˆ&lt;BOOK1.XLS]Sheet2ˆ"/>
      <sheetName val="bleĤģ서식을 ĨĥħĦ률며을 변경īĪ용ĭĬ 끌어 에서는"/>
      <sheetName val="dd mmmm yyyy___赶__x0003__x0016__$-0409_hh_m"/>
      <sheetName val="d_m_yy__x0013__$-1010000_d_m_yyyy__x001e__$"/>
      <sheetName val="Sheet1_ˆŒ_x0004__ ǅ_x0001__ˆ&lt;BOOK1.XLS_Sh"/>
      <sheetName val="+T_x0000__x0002__x0005_Ā_x0008__x0000__x0000_믪_x000c__x0002_Ā_x0008_໦ȥ_x0001__x0000__x0000__x0000_蘕诠밖_x0001__x0000__x0000__x0000__x0018__x0000_"/>
      <sheetName val="W-현원가"/>
      <sheetName val="J100"/>
      <sheetName val="MAIN"/>
      <sheetName val="BND"/>
      <sheetName val="ORIGIN"/>
      <sheetName val="시작품의"/>
      <sheetName val="●목차"/>
      <sheetName val="●현황"/>
      <sheetName val="2"/>
      <sheetName val="FUEL FILLER"/>
      <sheetName val="Tbom-tot"/>
      <sheetName val="EXP-COST"/>
      <sheetName val="A-100전제"/>
      <sheetName val="시설투자"/>
      <sheetName val="팀별 합계"/>
      <sheetName val="PILOT APP."/>
      <sheetName val="BRAKE"/>
      <sheetName val="T진도"/>
      <sheetName val="J150 승인진도관리 LIST"/>
      <sheetName val="TOTAL LIST"/>
      <sheetName val="FTR MACRo"/>
      <sheetName val="지정공장"/>
      <sheetName val="서울정비"/>
      <sheetName val="전체실적"/>
      <sheetName val="효율계획(당월)"/>
      <sheetName val="Price Range"/>
      <sheetName val="판매대수"/>
      <sheetName val="PAKAGE4362"/>
      <sheetName val="목표재료비"/>
      <sheetName val="헤드불량내용"/>
      <sheetName val="크랑크불량내용"/>
      <sheetName val="intro"/>
      <sheetName val="표시형식"/>
      <sheetName val="셀간 이동"/>
      <sheetName val="영역선택"/>
      <sheetName val="_x0000_p"/>
      <sheetName val="C"/>
      <sheetName val="현금예금"/>
      <sheetName val="투자자산"/>
      <sheetName val="유형자산"/>
      <sheetName val="상각overall"/>
      <sheetName val="단기차입금"/>
      <sheetName val="장기차입금"/>
      <sheetName val="자본"/>
      <sheetName val="이자비용"/>
      <sheetName val="T255 가격현황"/>
      <sheetName val="제조관리"/>
      <sheetName val=" 계산(&amp;E)                중지(&amp;Aⴀॆࡷ"/>
      <sheetName val=" 계산(&amp;E)                중지(&amp;A_x0001__x0000_　"/>
      <sheetName val=" 계산(&amp;E)                중지(&amp;A_x0001__x0000_瀀"/>
      <sheetName val="2_대외공문2"/>
      <sheetName val="2_????1"/>
      <sheetName val="2_´ë¿Ü°ø¹®"/>
      <sheetName val="외주현황_wq1"/>
      <sheetName val="Production_Plan1"/>
      <sheetName val="Value_Analysis_-_Sheet_1"/>
      <sheetName val="MAST_S"/>
      <sheetName val="금형개발_"/>
      <sheetName val="CH'K_P(A)"/>
      <sheetName val="CH'K_P(B)"/>
      <sheetName val="FMEA_W_S(HU)"/>
      <sheetName val="FMEA_W_S(S_W)"/>
      <sheetName val="부품특성2_"/>
      <sheetName val="_mdb,*_htm,*_html,*_pub);웹_페이지("/>
      <sheetName val="b"/>
      <sheetName val="SPARE_PART(기계부)"/>
      <sheetName val="SPARE_PART(전기부)"/>
      <sheetName val="소모_공구"/>
      <sheetName val="우일_FA(납땜),아이제_코리아(마킹),반도상사(도장)"/>
      <sheetName val="10_21이후_(최종본)"/>
      <sheetName val="List(Item별)_(10_21회의록_근거)"/>
      <sheetName val="10_21이후"/>
      <sheetName val="10_20까지"/>
      <sheetName val="25_32_34"/>
      <sheetName val="List(Item별)_(하나모듈)"/>
      <sheetName val="䅀㿠t䅀㿰"/>
      <sheetName val="Ô,¦¦p4"/>
      <sheetName val=":"/>
      <sheetName val="확정실적"/>
      <sheetName val="Sheet1_ǅ"/>
      <sheetName val="Ô,¦¦"/>
      <sheetName val="_&gt;N^n~®¾ÎÞî"/>
      <sheetName val="bleĤģ서식을_ĨĥħĦ률"/>
      <sheetName val="Sheet1ˆŒ_ǅˆ&lt;BOOK1_XLS]Shee"/>
      <sheetName val="_&gt;N^n~Žž®¾ÎÞî"/>
      <sheetName val="bleĤģ서식을_ĨĥħĦ률며을_변경īĪ용ĭĬ_끌어"/>
      <sheetName val="ㅊ_ㅔㅁㅇ"/>
      <sheetName val="Sheet1ˆŒ_ǅ"/>
      <sheetName val="¿ÜÁÖÇöÈ²_wq1"/>
      <sheetName val="FR_HR(A-LEA)"/>
      <sheetName val="FR_HR(VINYL)"/>
      <sheetName val="Sheet1_ǅ&lt;BOOK1_XLS]Sh"/>
      <sheetName val="bleĤģ서식을_ĨĥħĦ률며을_변경īĪ용ĭĬ"/>
      <sheetName val="bleĤģ서식을_ĨĥħĦ"/>
      <sheetName val="RR_세부"/>
      <sheetName val="?䅀㿠?????????t?䅀㿰??"/>
      <sheetName val="Sheet1?????????_ǅ???????????"/>
      <sheetName val="?????Ô????,?¦?¦???????????"/>
      <sheetName val="bleĤģ??????서식을_Ĩĥ????ħĦ??????률?"/>
      <sheetName val="Sheet1?ˆŒ?_ǅ?ˆ&lt;BOOK1_XLS]Shee"/>
      <sheetName val="bleĤģ서식을_ĨĥħĦ?률?며?을_변경īĪ용?ĭĬ_끌어"/>
      <sheetName val="Sheet1?ˆŒ??_ǅ"/>
      <sheetName val="????Ô?,?¦¦"/>
      <sheetName val="bleĤģ서식을_ĨĥħĦ?률?"/>
      <sheetName val="dd_mmmm_yyyy赶[$-0409]hh:m"/>
      <sheetName val="1_변경범위"/>
      <sheetName val="3_일반사상"/>
      <sheetName val="_mdb,__htm,__html,__pub);웹_페이지("/>
      <sheetName val="Sheet1ˆŒ_ǅˆ&lt;BOOK1_XLS]Sh"/>
      <sheetName val="CC_Down_load_0716"/>
      <sheetName val="d/m/yy"/>
      <sheetName val="문서처리전"/>
      <sheetName val="수입"/>
      <sheetName val="JP_GP_UP통합"/>
      <sheetName val="内销1~8"/>
      <sheetName val="04"/>
      <sheetName val="[Book1.xls][Book1.xls]d/m/yy_x0"/>
      <sheetName val="[Book1.xls]dd mmmm yyyy_x0000__x0000__x0000_赶_x0000__x0003__x0016_["/>
      <sheetName val="[Book1.xls][Book1.xls]d/m/yy_x0000__x0013_["/>
      <sheetName val="[Book1.xls]d/m/yy_x005f_x0000__x005f_x0013_"/>
      <sheetName val="[Book1.xls]dd_mmmm_yyyy赶[$-0409"/>
      <sheetName val="[Book1.xls][Book1.xls]d/m/yy[$-"/>
      <sheetName val="980731"/>
      <sheetName val="[Book1.xls]dd mmmm yyyy"/>
      <sheetName val="[Book1.xls]d/m/yy"/>
      <sheetName val="작성 (3)"/>
      <sheetName val="작성 (2)"/>
      <sheetName val="禀议"/>
      <sheetName val="JP PSI"/>
      <sheetName val="HP PSI"/>
      <sheetName val="HP汇总"/>
      <sheetName val="人事U核对信息"/>
      <sheetName val="全体劳务工名单"/>
      <sheetName val="物流人员信息"/>
      <sheetName val="JP汇总"/>
      <sheetName val="补偿明细(非劳务)"/>
      <sheetName val="补偿明细（劳务）"/>
      <sheetName val="코드생성기"/>
      <sheetName val="검기갑지"/>
      <sheetName val="인도"/>
      <sheetName val="CODE生成机"/>
      <sheetName val="목록"/>
      <sheetName val="[Book1.xls]:"/>
      <sheetName val="[Book1.xls][Book1.xls]d/m/yy"/>
      <sheetName val="MDR data"/>
      <sheetName val="DMTS(60)"/>
      <sheetName val="ARES(G2,-60~80)"/>
      <sheetName val="KUNGDEVI"/>
      <sheetName val="Index"/>
      <sheetName val="생산능력"/>
      <sheetName val="감독1130"/>
      <sheetName val="일반관리비"/>
      <sheetName val="G&amp;A(HQ)"/>
      <sheetName val="COGS(HQ)"/>
      <sheetName val="Manufacturing cost(total)"/>
      <sheetName val="EX판매요약  "/>
      <sheetName val="01 PL (본사) "/>
      <sheetName val="NC (판매구분)"/>
      <sheetName val="상각추이(96-10)-배분"/>
      <sheetName val="98년도"/>
      <sheetName val="99년도"/>
      <sheetName val="00년도"/>
      <sheetName val="98PL"/>
      <sheetName val="99PL"/>
      <sheetName val="00PL"/>
      <sheetName val="매출원가2002"/>
      <sheetName val="Con EBITDA"/>
      <sheetName val="원화종합"/>
      <sheetName val="금호전체"/>
      <sheetName val="조정내역"/>
      <sheetName val="제안서입력"/>
      <sheetName val="XREF"/>
      <sheetName val="지역별수출"/>
      <sheetName val="Sch9"/>
      <sheetName val="을지"/>
      <sheetName val="TB"/>
      <sheetName val="Sheet14"/>
      <sheetName val="Sheet13"/>
      <sheetName val="공통_CD"/>
      <sheetName val="설계내역서"/>
      <sheetName val="노동부"/>
      <sheetName val="내역서1999.8최종"/>
      <sheetName val="CTEMCOST"/>
      <sheetName val="设备保全T汇总"/>
      <sheetName val="수량산출"/>
      <sheetName val="년판01"/>
      <sheetName val="KOR"/>
      <sheetName val="MP2006 data"/>
      <sheetName val="2002년 교육출장비"/>
      <sheetName val="税费（印花税、残保金、人防建设基金）"/>
      <sheetName val="税费（城建税、教育费附加、地方教育附加）"/>
      <sheetName val="포장재료비 품목"/>
      <sheetName val="배치1"/>
      <sheetName val="Manufacturing_cost(total)"/>
      <sheetName val="EX판매요약__"/>
      <sheetName val="01_PL_(본사)_"/>
      <sheetName val="NC_(판매구분)"/>
      <sheetName val="Con_EBITDA"/>
      <sheetName val="내역서1999_8최종"/>
      <sheetName val="2002년_교육출장비"/>
      <sheetName val="MP2006_data"/>
      <sheetName val="포장재료비_품목"/>
      <sheetName val="+T"/>
      <sheetName val=" 계산(&amp;E)                중지(&amp;A_x0001_"/>
      <sheetName val="12"/>
      <sheetName val="_䅀㿠_____x005f_x0001_______x005f_x0001_t_x00"/>
      <sheetName val="Sheet1____x005f_x0004_______ ǅ_____"/>
      <sheetName val="__x005f_x0001___x005f_x0001___x005f_x0003___x0001"/>
      <sheetName val="Sheet1_ˆŒ_x005f_x0004__ ǅ_x005f_x0001__ˆ&lt;BO"/>
      <sheetName val="Sheet1_ˆŒ__x005f_x0004__ ǅ"/>
      <sheetName val="_x005f_x0001___x005f_x0001___x005f_x0003___x005f_x0001_"/>
      <sheetName val="Sheet1__ˆŒ__x0004_______ ǅ___________"/>
      <sheetName val="Sheet1ˆŒ_x0004_ ǅ_x0001_ˆ&lt;BOOK1.XLS_Sheet2ˆ"/>
      <sheetName val="2_____1"/>
      <sheetName val="_"/>
      <sheetName val="Sheet1ˆŒ_ǅˆ&lt;BOOK1_XLS_Shee"/>
      <sheetName val="Sheet1_ǅ&lt;BOOK1_XLS_Sh"/>
      <sheetName val="_䅀㿠_________t_䅀㿰__"/>
      <sheetName val="Sheet1__________ǅ___________"/>
      <sheetName val="_____Ô____,_¦_¦___________"/>
      <sheetName val="bleĤģ______서식을_Ĩĥ____ħĦ______률_"/>
      <sheetName val="Sheet1_ˆŒ__ǅ_ˆ&lt;BOOK1_XLS_Shee"/>
      <sheetName val="bleĤģ서식을_ĨĥħĦ_률_며_을_변경īĪ용_ĭĬ_끌어"/>
      <sheetName val="Sheet1_ˆŒ___ǅ"/>
      <sheetName val="____Ô_,_¦¦"/>
      <sheetName val="bleĤģ서식을_ĨĥħĦ_률_"/>
      <sheetName val="dd_mmmm_yyyy赶_$-0409_hh_m"/>
      <sheetName val="Sheet1ˆŒ_ǅˆ&lt;BOOK1_XLS_Sh"/>
      <sheetName val="_Book1.xls__Book1.xls_d_m_yy_x0"/>
      <sheetName val="_Book1.xls_dd mmmm yyyy"/>
      <sheetName val="_Book1.xls__Book1.xls_d_m_yy"/>
      <sheetName val="_Book1.xls_d_m_yy_x005f_x0000__x005f_x0013_"/>
      <sheetName val="_Book1.xls_dd_mmmm_yyyy赶_$-0409"/>
      <sheetName val="_Book1.xls__Book1.xls_d_m_yy_$-"/>
      <sheetName val="_Book1.xls_d_m_yy"/>
      <sheetName val="_Book1.xls__"/>
      <sheetName val="Hal 8"/>
      <sheetName val="Tally(L)"/>
      <sheetName val="Run Sheet"/>
      <sheetName val="Single"/>
      <sheetName val="30Csg"/>
      <sheetName val="R-1"/>
      <sheetName val="Pendingan Pbg &amp; Skbm"/>
      <sheetName val="Temuan Pbg"/>
      <sheetName val="Temuan Skbm"/>
      <sheetName val="PADALARANG"/>
      <sheetName val="PLL"/>
      <sheetName val="PP"/>
      <sheetName val="GD-BB Kt. A"/>
      <sheetName val="2002"/>
      <sheetName val="ocean voyage"/>
      <sheetName val="RECAP"/>
      <sheetName val="OCT"/>
      <sheetName val="SEPT"/>
      <sheetName val="AUG"/>
      <sheetName val="JUL"/>
      <sheetName val="JUN"/>
      <sheetName val="MAY"/>
      <sheetName val="MAR"/>
      <sheetName val="FEB"/>
      <sheetName val="Okt"/>
      <sheetName val="Ext"/>
      <sheetName val="Int"/>
      <sheetName val="KPB"/>
      <sheetName val="Check list H2"/>
      <sheetName val="master h2"/>
      <sheetName val="master h1"/>
      <sheetName val="SR Jan"/>
      <sheetName val="SR Jan (3)"/>
      <sheetName val="SR Jan (2)"/>
      <sheetName val="By Act Cd-CE"/>
      <sheetName val="karylengkap"/>
      <sheetName val="Asset"/>
      <sheetName val="Reff"/>
      <sheetName val="M3-07-14"/>
      <sheetName val="FORM X COST"/>
      <sheetName val="Total"/>
      <sheetName val="Gaji"/>
      <sheetName val="packing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B3" t="str">
            <v xml:space="preserve">Kepada Yth :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 refreshError="1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/>
      <sheetData sheetId="1097"/>
      <sheetData sheetId="1098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/>
      <sheetData sheetId="1115"/>
      <sheetData sheetId="1116" refreshError="1"/>
      <sheetData sheetId="1117" refreshError="1"/>
      <sheetData sheetId="1118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/>
      <sheetData sheetId="1276" refreshError="1"/>
      <sheetData sheetId="1277" refreshError="1"/>
      <sheetData sheetId="1278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VR-Rev"/>
      <sheetName val="install"/>
      <sheetName val="para"/>
      <sheetName val="Sheet1"/>
      <sheetName val="LIST PESERTA"/>
      <sheetName val="Pricing (COGM 23.07.15)"/>
      <sheetName val="Reward"/>
      <sheetName val="Dec 2012 (Not from Petty Cash)"/>
      <sheetName val="Program_Selection"/>
      <sheetName val="Hal 8"/>
      <sheetName val="Factors"/>
      <sheetName val="MASTER"/>
      <sheetName val="X-file"/>
      <sheetName val="TO"/>
      <sheetName val="IV3.HCMC calculation"/>
      <sheetName val="ytd (dept)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Comparable Firms"/>
      <sheetName val="MP"/>
      <sheetName val="BCT"/>
      <sheetName val="BUDGET_1999"/>
      <sheetName val="#REF"/>
      <sheetName val="menu"/>
      <sheetName val="PL PURI AYU"/>
      <sheetName val="Lookup"/>
      <sheetName val="SALES ITEMS"/>
      <sheetName val="Sheet8"/>
      <sheetName val="Noodles (assumptions)"/>
      <sheetName val="PLL"/>
      <sheetName val="TETAP"/>
      <sheetName val="PP"/>
      <sheetName val="LAMP_SURAT KENDARAAN"/>
      <sheetName val="NMS Configuration"/>
      <sheetName val="CUSTINFO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ost Center"/>
      <sheetName val="Taiwan"/>
      <sheetName val="Sheet3"/>
      <sheetName val="Hal 8"/>
      <sheetName val="TO"/>
      <sheetName val="PL PURI AYU"/>
      <sheetName val="RADIO CONTROLS"/>
      <sheetName val="A2B"/>
      <sheetName val="List-RM"/>
      <sheetName val="vs BP"/>
      <sheetName val="Name"/>
      <sheetName val="Sheet2"/>
      <sheetName val="Price Database"/>
      <sheetName val="PNL 2012 consol"/>
      <sheetName val="APR"/>
      <sheetName val="Balance &amp; COA"/>
      <sheetName val="CURRENCY"/>
      <sheetName val="AM-MARGIN"/>
      <sheetName val="AMC-99"/>
      <sheetName val="Macro1"/>
      <sheetName val="SPRS breakdown pricing"/>
      <sheetName val="Asumsi2"/>
      <sheetName val="Factors"/>
      <sheetName val="Pivot SG&amp;A"/>
      <sheetName val="DATA-BASE"/>
      <sheetName val="General"/>
      <sheetName val="Sheet27"/>
      <sheetName val="Sheet26"/>
      <sheetName val="KK_RITASE"/>
      <sheetName val="VR-Rev"/>
      <sheetName val="install"/>
      <sheetName val="para"/>
      <sheetName val="SALDO"/>
      <sheetName val="coa"/>
      <sheetName val="LIST PENJELASAN"/>
      <sheetName val="SUMMARY"/>
      <sheetName val="SALES ITEMS"/>
      <sheetName val="RESOURCE MODEL"/>
      <sheetName val="MASTER"/>
      <sheetName val="P3"/>
      <sheetName val="12"/>
      <sheetName val="Pricing (COGM 23.07.15)"/>
      <sheetName val="000000"/>
      <sheetName val="Asep -sales"/>
      <sheetName val="RECAP"/>
      <sheetName val="STKBB"/>
      <sheetName val="LIST PESERTA"/>
      <sheetName val="Reward"/>
      <sheetName val="Dec 2012 (Not from Petty Cash)"/>
      <sheetName val="Program_Selection"/>
      <sheetName val="TP_DATABASE"/>
      <sheetName val="A300 Std. pricelist"/>
      <sheetName val="LAMP_SURAT KENDARAAN"/>
      <sheetName val="PERBAIKAN"/>
      <sheetName val="KPI Nabati Direct Reports 2009"/>
      <sheetName val="_REF"/>
      <sheetName val="menu"/>
      <sheetName val="CODE"/>
      <sheetName val="List"/>
      <sheetName val="DBase"/>
      <sheetName val="REKAP"/>
      <sheetName val="ocean_voyage"/>
      <sheetName val="Buss_Dev"/>
      <sheetName val="MT_(2)"/>
      <sheetName val="Sales_(2)"/>
      <sheetName val="Project_Eng"/>
      <sheetName val="X-file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BERITA ACARA P'IRFAN"/>
      <sheetName val="Surat"/>
      <sheetName val="Stock ND95 Pagi"/>
      <sheetName val="TETAP"/>
      <sheetName val="hitung"/>
      <sheetName val="harga"/>
      <sheetName val="daftar"/>
      <sheetName val="CIPARAY"/>
      <sheetName val="RANCAEKEK"/>
      <sheetName val="Resume Group"/>
      <sheetName val="CLC&amp;CLS"/>
      <sheetName val="Cover Estimator"/>
      <sheetName val="MST"/>
      <sheetName val="Summary Structure"/>
      <sheetName val="VOL"/>
      <sheetName val="B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URRENCY"/>
      <sheetName val="AM-MARGIN"/>
      <sheetName val="AMC-99"/>
      <sheetName val="Macro1"/>
      <sheetName val="DATA-BASE"/>
      <sheetName val="General"/>
      <sheetName val="Factors"/>
      <sheetName val="SUMMARY"/>
      <sheetName val="Sheet3"/>
      <sheetName val="Taiwan"/>
      <sheetName val="Cost Center"/>
      <sheetName val="PL PURI AYU"/>
      <sheetName val="APR"/>
      <sheetName val="Balance &amp; COA"/>
      <sheetName val="SALES ITEMS"/>
      <sheetName val="vs BP"/>
      <sheetName val="SPRS breakdown pricing"/>
      <sheetName val="Asumsi2"/>
      <sheetName val="Sheet27"/>
      <sheetName val="Sheet26"/>
      <sheetName val="KK_RITASE"/>
      <sheetName val="VR-Rev"/>
      <sheetName val="install"/>
      <sheetName val="para"/>
      <sheetName val="Hal 8"/>
      <sheetName val="TO"/>
      <sheetName val="RADIO CONTROLS"/>
      <sheetName val="A2B"/>
      <sheetName val="List-RM"/>
      <sheetName val="Name"/>
      <sheetName val="Sheet2"/>
      <sheetName val="Price Database"/>
      <sheetName val="PNL 2012 consol"/>
      <sheetName val="Pivot SG&amp;A"/>
      <sheetName val="SALDO"/>
      <sheetName val="coa"/>
      <sheetName val="LIST PENJELASAN"/>
      <sheetName val="RESOURCE MODEL"/>
      <sheetName val="MASTER"/>
      <sheetName val="P3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LAMP_SURAT KENDARAAN"/>
      <sheetName val="PERBAIKAN"/>
      <sheetName val="STKBB"/>
      <sheetName val="CODE"/>
      <sheetName val="RECAP"/>
      <sheetName val="LIST PESERTA"/>
      <sheetName val="Pricing (COGM 23.07.15)"/>
      <sheetName val="Reward"/>
      <sheetName val="Dec 2012 (Not from Petty Cash)"/>
      <sheetName val="Program_Selection"/>
      <sheetName val="12"/>
      <sheetName val="_REF"/>
      <sheetName val="menu"/>
      <sheetName val="JSiar"/>
      <sheetName val="DBASE"/>
      <sheetName val="SUMBER DATA"/>
      <sheetName val="OUTLET TDK TRANSAKSI By ITEM"/>
      <sheetName val="Other charges _income_"/>
      <sheetName val="CLC&amp;CLS"/>
      <sheetName val="Pk prod"/>
      <sheetName val="DSSM"/>
      <sheetName val="harga"/>
      <sheetName val="List"/>
      <sheetName val="daftar"/>
      <sheetName val="MUTASIKASBANK"/>
      <sheetName val="00000"/>
      <sheetName val="Resume Group"/>
      <sheetName val="MP"/>
      <sheetName val="IV3.HCMC calculation"/>
      <sheetName val="Inventaris-05"/>
      <sheetName val="Cover Estimator"/>
      <sheetName val=" Inc EXP (potongan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Balance &amp; COA"/>
      <sheetName val="DATA ARMADA"/>
      <sheetName val="Gabungan"/>
      <sheetName val="PVT3"/>
      <sheetName val="PVT1"/>
      <sheetName val="PVT2"/>
      <sheetName val="Hal 8"/>
      <sheetName val="List-Value"/>
      <sheetName val="STKB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W28"/>
  <sheetViews>
    <sheetView showGridLines="0" tabSelected="1" topLeftCell="J1" zoomScale="53" zoomScaleNormal="53" workbookViewId="0">
      <selection activeCell="AA15" sqref="AA15"/>
    </sheetView>
  </sheetViews>
  <sheetFormatPr defaultColWidth="8.7109375" defaultRowHeight="15" outlineLevelRow="3" outlineLevelCol="1" x14ac:dyDescent="0.25"/>
  <cols>
    <col min="1" max="1" width="14.42578125" style="53" customWidth="1"/>
    <col min="2" max="2" width="15.85546875" style="45" hidden="1" customWidth="1"/>
    <col min="3" max="3" width="19.7109375" style="53" hidden="1" customWidth="1" outlineLevel="1"/>
    <col min="4" max="4" width="15.42578125" style="53" bestFit="1" customWidth="1" outlineLevel="1" collapsed="1"/>
    <col min="5" max="5" width="26.7109375" style="53" hidden="1" customWidth="1" outlineLevel="1"/>
    <col min="6" max="7" width="15.42578125" style="53" hidden="1" customWidth="1"/>
    <col min="8" max="8" width="20.85546875" style="56" customWidth="1"/>
    <col min="9" max="9" width="21.140625" style="57" customWidth="1"/>
    <col min="10" max="10" width="14.42578125" style="3" customWidth="1"/>
    <col min="11" max="11" width="19.140625" style="3" customWidth="1"/>
    <col min="12" max="12" width="12.28515625" style="4" customWidth="1"/>
    <col min="13" max="13" width="14.7109375" style="4" customWidth="1" collapsed="1"/>
    <col min="14" max="14" width="2.140625" style="4" customWidth="1"/>
    <col min="15" max="15" width="15.85546875" style="4" customWidth="1" outlineLevel="1"/>
    <col min="16" max="16" width="10.42578125" style="4" customWidth="1" outlineLevel="1"/>
    <col min="17" max="17" width="16.85546875" style="4" bestFit="1" customWidth="1"/>
    <col min="18" max="18" width="10.42578125" style="4" customWidth="1"/>
    <col min="19" max="19" width="13.85546875" style="4" bestFit="1" customWidth="1"/>
    <col min="20" max="20" width="19.42578125" style="4" bestFit="1" customWidth="1"/>
    <col min="21" max="21" width="13.7109375" style="4" customWidth="1"/>
    <col min="22" max="22" width="2.42578125" style="4" customWidth="1"/>
    <col min="23" max="23" width="20.140625" style="56" customWidth="1"/>
    <col min="24" max="24" width="18" style="57" bestFit="1" customWidth="1"/>
    <col min="25" max="25" width="14.140625" style="3" customWidth="1"/>
    <col min="26" max="26" width="1.5703125" style="4" customWidth="1"/>
    <col min="27" max="27" width="18.5703125" style="4" customWidth="1" outlineLevel="1"/>
    <col min="28" max="28" width="10.42578125" style="4" customWidth="1" outlineLevel="1"/>
    <col min="29" max="29" width="16.85546875" style="4" bestFit="1" customWidth="1"/>
    <col min="30" max="30" width="12.28515625" style="4" customWidth="1"/>
    <col min="31" max="31" width="6.5703125" style="4" customWidth="1"/>
    <col min="32" max="32" width="18.7109375" style="4" hidden="1" customWidth="1" outlineLevel="1"/>
    <col min="33" max="33" width="14.42578125" style="4" hidden="1" customWidth="1" outlineLevel="1"/>
    <col min="34" max="34" width="13.7109375" style="4" hidden="1" customWidth="1" outlineLevel="1"/>
    <col min="35" max="35" width="8.85546875" style="4" hidden="1" customWidth="1" outlineLevel="1"/>
    <col min="36" max="36" width="16.5703125" style="4" hidden="1" customWidth="1" outlineLevel="1"/>
    <col min="37" max="37" width="15.85546875" style="4" hidden="1" customWidth="1" outlineLevel="1"/>
    <col min="38" max="38" width="13.7109375" style="4" hidden="1" customWidth="1" outlineLevel="1"/>
    <col min="39" max="39" width="8.85546875" style="4" hidden="1" customWidth="1" outlineLevel="1"/>
    <col min="40" max="40" width="15.85546875" style="4" hidden="1" customWidth="1" outlineLevel="1"/>
    <col min="41" max="41" width="14.42578125" style="4" hidden="1" customWidth="1" outlineLevel="1"/>
    <col min="42" max="42" width="15.85546875" style="4" hidden="1" customWidth="1" outlineLevel="1"/>
    <col min="43" max="43" width="8.85546875" style="4" hidden="1" customWidth="1" outlineLevel="1"/>
    <col min="44" max="44" width="16.5703125" style="4" hidden="1" customWidth="1" outlineLevel="1"/>
    <col min="45" max="45" width="15.7109375" style="4" hidden="1" customWidth="1" outlineLevel="1"/>
    <col min="46" max="46" width="15.85546875" style="4" hidden="1" customWidth="1" outlineLevel="1"/>
    <col min="47" max="47" width="8.85546875" style="4" hidden="1" customWidth="1" outlineLevel="1"/>
    <col min="48" max="48" width="18" style="4" hidden="1" customWidth="1" outlineLevel="1"/>
    <col min="49" max="49" width="16.28515625" style="4" hidden="1" customWidth="1" outlineLevel="1"/>
    <col min="50" max="50" width="13.7109375" style="4" hidden="1" customWidth="1" outlineLevel="1"/>
    <col min="51" max="51" width="8.85546875" style="4" hidden="1" customWidth="1" outlineLevel="1"/>
    <col min="52" max="53" width="16.28515625" style="4" hidden="1" customWidth="1" outlineLevel="1"/>
    <col min="54" max="54" width="14.42578125" style="4" hidden="1" customWidth="1" outlineLevel="1"/>
    <col min="55" max="55" width="8.85546875" style="4" hidden="1" customWidth="1" outlineLevel="1"/>
    <col min="56" max="57" width="18" style="4" hidden="1" customWidth="1" outlineLevel="1"/>
    <col min="58" max="58" width="13.7109375" style="4" hidden="1" customWidth="1" outlineLevel="1"/>
    <col min="59" max="59" width="8.85546875" style="4" hidden="1" customWidth="1" outlineLevel="1"/>
    <col min="60" max="60" width="16.28515625" style="4" hidden="1" customWidth="1" outlineLevel="1"/>
    <col min="61" max="61" width="16.5703125" style="4" hidden="1" customWidth="1" outlineLevel="1"/>
    <col min="62" max="62" width="14.42578125" style="4" hidden="1" customWidth="1" outlineLevel="1"/>
    <col min="63" max="63" width="20.42578125" style="4" customWidth="1" collapsed="1"/>
    <col min="64" max="64" width="18" style="4" hidden="1" customWidth="1"/>
    <col min="65" max="65" width="16.28515625" style="4" hidden="1" customWidth="1"/>
    <col min="66" max="66" width="13.7109375" style="4" hidden="1" customWidth="1"/>
    <col min="67" max="67" width="8.85546875" style="4" hidden="1" customWidth="1"/>
    <col min="68" max="68" width="16.28515625" style="4" hidden="1" customWidth="1"/>
    <col min="69" max="69" width="16.5703125" style="4" hidden="1" customWidth="1"/>
    <col min="70" max="70" width="14.42578125" style="4" hidden="1" customWidth="1"/>
    <col min="71" max="72" width="0" style="4" hidden="1" customWidth="1"/>
    <col min="73" max="73" width="13.28515625" style="4" bestFit="1" customWidth="1"/>
    <col min="74" max="74" width="8.7109375" style="4"/>
    <col min="75" max="75" width="11.7109375" style="4" bestFit="1" customWidth="1"/>
    <col min="76" max="16384" width="8.7109375" style="4"/>
  </cols>
  <sheetData>
    <row r="1" spans="1:75" s="65" customFormat="1" ht="24.6" customHeight="1" x14ac:dyDescent="0.25">
      <c r="A1" s="1"/>
      <c r="B1" s="2"/>
      <c r="C1" s="61"/>
      <c r="D1" s="61"/>
      <c r="E1" s="61"/>
      <c r="F1" s="61"/>
      <c r="G1" s="61"/>
      <c r="H1" s="62">
        <v>0.5</v>
      </c>
      <c r="I1" s="118" t="s">
        <v>38</v>
      </c>
      <c r="J1" s="119">
        <f>+$S$5/$M$3</f>
        <v>0.88888888888888884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118" t="s">
        <v>38</v>
      </c>
      <c r="X1" s="119">
        <f>+$S$5/$M$3</f>
        <v>0.88888888888888884</v>
      </c>
      <c r="Y1" s="64"/>
      <c r="AA1" s="63"/>
      <c r="AB1" s="63"/>
      <c r="AC1" s="79"/>
      <c r="AD1" s="63"/>
    </row>
    <row r="2" spans="1:75" s="65" customFormat="1" ht="24.6" customHeight="1" x14ac:dyDescent="0.25">
      <c r="A2" s="1"/>
      <c r="B2" s="2"/>
      <c r="C2" s="61"/>
      <c r="D2" s="61"/>
      <c r="E2" s="61"/>
      <c r="F2" s="61"/>
      <c r="G2" s="61"/>
      <c r="H2" s="62"/>
      <c r="I2" s="116" t="s">
        <v>39</v>
      </c>
      <c r="J2" s="117">
        <f>+J1-L7</f>
        <v>0.31127539327164266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116" t="s">
        <v>40</v>
      </c>
      <c r="X2" s="117">
        <f>+X1-Y7</f>
        <v>0.37778679819823391</v>
      </c>
      <c r="Y2" s="64"/>
      <c r="AA2" s="63"/>
      <c r="AB2" s="63"/>
      <c r="AC2" s="63"/>
      <c r="AD2" s="63"/>
    </row>
    <row r="3" spans="1:75" s="12" customFormat="1" x14ac:dyDescent="0.25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27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75" s="45" customFormat="1" ht="32.1" customHeight="1" x14ac:dyDescent="0.25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52"/>
      <c r="O4" s="126" t="s">
        <v>1</v>
      </c>
      <c r="P4" s="127"/>
      <c r="Q4" s="127"/>
      <c r="R4" s="127"/>
      <c r="S4" s="32"/>
      <c r="T4" s="32"/>
      <c r="U4" s="32"/>
      <c r="V4" s="120"/>
      <c r="W4" s="124" t="s">
        <v>2</v>
      </c>
      <c r="X4" s="124"/>
      <c r="Y4" s="124"/>
      <c r="Z4" s="120"/>
      <c r="AA4" s="128" t="s">
        <v>2</v>
      </c>
      <c r="AB4" s="128"/>
      <c r="AC4" s="128" t="s">
        <v>2</v>
      </c>
      <c r="AD4" s="128"/>
      <c r="AF4" s="124" t="s">
        <v>44</v>
      </c>
      <c r="AG4" s="124"/>
      <c r="AH4" s="124"/>
      <c r="AJ4" s="124" t="s">
        <v>45</v>
      </c>
      <c r="AK4" s="124"/>
      <c r="AL4" s="124"/>
      <c r="AN4" s="124" t="s">
        <v>46</v>
      </c>
      <c r="AO4" s="124"/>
      <c r="AP4" s="124"/>
      <c r="AR4" s="124" t="s">
        <v>47</v>
      </c>
      <c r="AS4" s="124"/>
      <c r="AT4" s="124"/>
      <c r="AV4" s="124" t="s">
        <v>51</v>
      </c>
      <c r="AW4" s="124"/>
      <c r="AX4" s="124"/>
      <c r="AZ4" s="124" t="s">
        <v>52</v>
      </c>
      <c r="BA4" s="124"/>
      <c r="BB4" s="124"/>
      <c r="BD4" s="124" t="s">
        <v>61</v>
      </c>
      <c r="BE4" s="124"/>
      <c r="BF4" s="124"/>
      <c r="BH4" s="124" t="s">
        <v>57</v>
      </c>
      <c r="BI4" s="124"/>
      <c r="BJ4" s="124"/>
      <c r="BL4" s="124" t="s">
        <v>62</v>
      </c>
      <c r="BM4" s="124"/>
      <c r="BN4" s="124"/>
      <c r="BP4" s="124" t="s">
        <v>63</v>
      </c>
      <c r="BQ4" s="124"/>
      <c r="BR4" s="124"/>
    </row>
    <row r="5" spans="1:75" ht="26.25" customHeight="1" x14ac:dyDescent="0.25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24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  <c r="AF5" s="22"/>
      <c r="AG5" s="23"/>
      <c r="AH5" s="23"/>
      <c r="AJ5" s="22"/>
      <c r="AK5" s="23"/>
      <c r="AL5" s="23"/>
      <c r="AN5" s="22"/>
      <c r="AO5" s="23"/>
      <c r="AP5" s="23"/>
      <c r="AR5" s="22"/>
      <c r="AS5" s="23"/>
      <c r="AT5" s="23"/>
      <c r="AV5" s="22"/>
      <c r="AW5" s="23"/>
      <c r="AX5" s="23"/>
      <c r="AZ5" s="22"/>
      <c r="BA5" s="23"/>
      <c r="BB5" s="23"/>
      <c r="BD5" s="22"/>
      <c r="BE5" s="23"/>
      <c r="BF5" s="23"/>
      <c r="BH5" s="22"/>
      <c r="BI5" s="23"/>
      <c r="BJ5" s="23"/>
      <c r="BL5" s="22"/>
      <c r="BM5" s="23"/>
      <c r="BN5" s="23"/>
      <c r="BP5" s="22"/>
      <c r="BQ5" s="23"/>
      <c r="BR5" s="23"/>
    </row>
    <row r="6" spans="1:75" s="33" customFormat="1" ht="78" customHeight="1" x14ac:dyDescent="0.2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">
        <v>74</v>
      </c>
      <c r="J6" s="27" t="s">
        <v>12</v>
      </c>
      <c r="K6" s="28" t="s">
        <v>75</v>
      </c>
      <c r="L6" s="28" t="s">
        <v>13</v>
      </c>
      <c r="M6" s="29" t="s">
        <v>14</v>
      </c>
      <c r="N6" s="30"/>
      <c r="O6" s="31">
        <v>45591</v>
      </c>
      <c r="P6" s="28" t="s">
        <v>15</v>
      </c>
      <c r="Q6" s="31">
        <v>45593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">
        <v>76</v>
      </c>
      <c r="Y6" s="27" t="s">
        <v>12</v>
      </c>
      <c r="Z6" s="32"/>
      <c r="AA6" s="31">
        <v>45591</v>
      </c>
      <c r="AB6" s="28" t="s">
        <v>15</v>
      </c>
      <c r="AC6" s="31">
        <v>45593</v>
      </c>
      <c r="AD6" s="28" t="s">
        <v>15</v>
      </c>
      <c r="AF6" s="26" t="s">
        <v>41</v>
      </c>
      <c r="AG6" s="26" t="s">
        <v>42</v>
      </c>
      <c r="AH6" s="27" t="s">
        <v>43</v>
      </c>
      <c r="AJ6" s="26" t="s">
        <v>41</v>
      </c>
      <c r="AK6" s="26" t="s">
        <v>42</v>
      </c>
      <c r="AL6" s="27" t="s">
        <v>43</v>
      </c>
      <c r="AN6" s="26" t="s">
        <v>50</v>
      </c>
      <c r="AO6" s="26" t="s">
        <v>49</v>
      </c>
      <c r="AP6" s="27" t="s">
        <v>48</v>
      </c>
      <c r="AR6" s="26" t="s">
        <v>50</v>
      </c>
      <c r="AS6" s="26" t="s">
        <v>49</v>
      </c>
      <c r="AT6" s="27" t="s">
        <v>48</v>
      </c>
      <c r="AV6" s="26" t="s">
        <v>53</v>
      </c>
      <c r="AW6" s="26" t="s">
        <v>54</v>
      </c>
      <c r="AX6" s="27" t="s">
        <v>55</v>
      </c>
      <c r="AZ6" s="26" t="s">
        <v>53</v>
      </c>
      <c r="BA6" s="26" t="s">
        <v>54</v>
      </c>
      <c r="BB6" s="27" t="s">
        <v>55</v>
      </c>
      <c r="BD6" s="26" t="s">
        <v>58</v>
      </c>
      <c r="BE6" s="26" t="s">
        <v>59</v>
      </c>
      <c r="BF6" s="27" t="s">
        <v>60</v>
      </c>
      <c r="BH6" s="26" t="s">
        <v>58</v>
      </c>
      <c r="BI6" s="26" t="s">
        <v>59</v>
      </c>
      <c r="BJ6" s="27" t="s">
        <v>60</v>
      </c>
      <c r="BL6" s="26" t="s">
        <v>64</v>
      </c>
      <c r="BM6" s="26" t="s">
        <v>65</v>
      </c>
      <c r="BN6" s="27" t="s">
        <v>66</v>
      </c>
      <c r="BP6" s="26" t="s">
        <v>64</v>
      </c>
      <c r="BQ6" s="26" t="s">
        <v>65</v>
      </c>
      <c r="BR6" s="27" t="s">
        <v>66</v>
      </c>
    </row>
    <row r="7" spans="1:75" s="39" customFormat="1" ht="32.450000000000003" customHeight="1" x14ac:dyDescent="0.25">
      <c r="A7" s="34" t="s">
        <v>19</v>
      </c>
      <c r="B7" s="35"/>
      <c r="C7" s="34"/>
      <c r="D7" s="34"/>
      <c r="E7" s="34"/>
      <c r="F7" s="36" t="e">
        <f>+SUM(#REF!,#REF!)</f>
        <v>#REF!</v>
      </c>
      <c r="G7" s="36" t="e">
        <f>+SUM(#REF!,#REF!)</f>
        <v>#REF!</v>
      </c>
      <c r="H7" s="36">
        <f>+SUM(H8:H11)</f>
        <v>15177105.000000015</v>
      </c>
      <c r="I7" s="36">
        <f>+SUM(I8:I11)</f>
        <v>8182495.5445199944</v>
      </c>
      <c r="J7" s="37">
        <f t="shared" ref="J7:J11" si="0">+IFERROR(I7/H7,0)</f>
        <v>0.53913414610493804</v>
      </c>
      <c r="K7" s="36">
        <f>+SUM(K8:K11)</f>
        <v>8766500.672399994</v>
      </c>
      <c r="L7" s="37">
        <f t="shared" ref="L7:L11" si="1">+IFERROR((K7)/H7,0)</f>
        <v>0.57761349561724618</v>
      </c>
      <c r="M7" s="36">
        <f t="shared" ref="M7:M11" si="2">IFERROR($H7/$M$3,0)</f>
        <v>562115.00000000058</v>
      </c>
      <c r="N7" s="38"/>
      <c r="O7" s="36">
        <f>+SUM(O8:O11)</f>
        <v>219887.391</v>
      </c>
      <c r="P7" s="37">
        <f t="shared" ref="P7:P11" si="3">IFERROR(O7/$M7,0)</f>
        <v>0.39117865739217023</v>
      </c>
      <c r="Q7" s="36">
        <f>+SUM(Q8:Q11)</f>
        <v>364117.73687999998</v>
      </c>
      <c r="R7" s="37">
        <f t="shared" ref="R7:R11" si="4">IFERROR(Q7/$M7,0)</f>
        <v>0.6477637794401494</v>
      </c>
      <c r="S7" s="36">
        <f>+SUM(S8:S11)</f>
        <v>60414.563785592567</v>
      </c>
      <c r="T7" s="36">
        <f t="shared" ref="T7:T11" si="5">$K7/$S$5*$M$3</f>
        <v>9862313.2564499918</v>
      </c>
      <c r="U7" s="37">
        <f t="shared" ref="U7:U11" si="6">IFERROR(T7/$H7,0)</f>
        <v>0.64981518256940185</v>
      </c>
      <c r="W7" s="36">
        <f>+SUM(W8:W11)</f>
        <v>14812463.102644915</v>
      </c>
      <c r="X7" s="36">
        <f>+SUM(X8:X11)</f>
        <v>7570680.8600400016</v>
      </c>
      <c r="Y7" s="37">
        <f t="shared" ref="Y7:Y11" si="7">+IFERROR(X7/W7,0)</f>
        <v>0.51110209069065493</v>
      </c>
      <c r="AA7" s="36">
        <f>+SUM(AA8:AA11)</f>
        <v>0</v>
      </c>
      <c r="AB7" s="37">
        <v>0</v>
      </c>
      <c r="AC7" s="36">
        <f>+SUM(AC8:AC11)</f>
        <v>454595.79887999996</v>
      </c>
      <c r="AD7" s="37">
        <v>0</v>
      </c>
      <c r="AF7" s="36">
        <f>+$W7*15%</f>
        <v>2221869.4653967372</v>
      </c>
      <c r="AG7" s="36"/>
      <c r="AH7" s="37">
        <f t="shared" ref="AH7:AH12" si="8">+IFERROR(AG7/AF7,0)</f>
        <v>0</v>
      </c>
      <c r="AJ7" s="36">
        <f>+$H7*15%</f>
        <v>2276565.7500000023</v>
      </c>
      <c r="AK7" s="36"/>
      <c r="AL7" s="37">
        <f t="shared" ref="AL7" si="9">+IFERROR(AK7/AJ7,0)</f>
        <v>0</v>
      </c>
      <c r="AN7" s="36">
        <f>+AF7*2</f>
        <v>4443738.9307934744</v>
      </c>
      <c r="AO7" s="36"/>
      <c r="AP7" s="37">
        <f t="shared" ref="AP7:AP12" si="10">+IFERROR(AO7/AN7,0)</f>
        <v>0</v>
      </c>
      <c r="AR7" s="36">
        <f>+AJ7*2</f>
        <v>4553131.5000000047</v>
      </c>
      <c r="AS7" s="36"/>
      <c r="AT7" s="37">
        <f t="shared" ref="AT7" si="11">+IFERROR(AS7/AR7,0)</f>
        <v>0</v>
      </c>
      <c r="AV7" s="36">
        <f>+AN7</f>
        <v>4443738.9307934744</v>
      </c>
      <c r="AW7" s="36"/>
      <c r="AX7" s="37">
        <f t="shared" ref="AX7:AX12" si="12">+IFERROR(AW7/AV7,0)</f>
        <v>0</v>
      </c>
      <c r="AZ7" s="36">
        <f>+AR7</f>
        <v>4553131.5000000047</v>
      </c>
      <c r="BA7" s="36"/>
      <c r="BB7" s="37">
        <f t="shared" ref="BB7" si="13">+IFERROR(BA7/AZ7,0)</f>
        <v>0</v>
      </c>
      <c r="BD7" s="36">
        <f>+$W7-AF7-AN7-AV7</f>
        <v>3703115.7756612282</v>
      </c>
      <c r="BE7" s="36"/>
      <c r="BF7" s="37">
        <f t="shared" ref="BF7:BF12" si="14">+IFERROR(BE7/BD7,0)</f>
        <v>0</v>
      </c>
      <c r="BH7" s="36">
        <f>+$H7-AJ7-AR7-AZ7</f>
        <v>3794276.2500000037</v>
      </c>
      <c r="BI7" s="36"/>
      <c r="BJ7" s="37">
        <f t="shared" ref="BJ7" si="15">+IFERROR(BI7/BH7,0)</f>
        <v>0</v>
      </c>
      <c r="BK7" s="102"/>
      <c r="BL7" s="36"/>
      <c r="BM7" s="36"/>
      <c r="BN7" s="37"/>
      <c r="BP7" s="36"/>
      <c r="BQ7" s="36"/>
      <c r="BR7" s="37"/>
    </row>
    <row r="8" spans="1:75" s="52" customFormat="1" ht="32.450000000000003" customHeight="1" outlineLevel="3" x14ac:dyDescent="0.25">
      <c r="A8" s="40" t="s">
        <v>19</v>
      </c>
      <c r="B8" s="41"/>
      <c r="C8" s="40" t="str">
        <f>D8</f>
        <v>Big C</v>
      </c>
      <c r="D8" s="40" t="s">
        <v>71</v>
      </c>
      <c r="E8" s="40" t="s">
        <v>69</v>
      </c>
      <c r="F8" s="42">
        <v>9</v>
      </c>
      <c r="G8" s="44">
        <v>2757</v>
      </c>
      <c r="H8" s="42">
        <f>+W8</f>
        <v>1456884.972984818</v>
      </c>
      <c r="I8" s="42">
        <v>579696.94207999995</v>
      </c>
      <c r="J8" s="47">
        <f t="shared" si="0"/>
        <v>0.3979016551267846</v>
      </c>
      <c r="K8" s="46">
        <f>O8+Q8+I8</f>
        <v>798245.77231999999</v>
      </c>
      <c r="L8" s="47">
        <f t="shared" si="1"/>
        <v>0.54791269532046882</v>
      </c>
      <c r="M8" s="46">
        <f t="shared" si="2"/>
        <v>53958.702703141411</v>
      </c>
      <c r="O8" s="101"/>
      <c r="P8" s="47">
        <f t="shared" si="3"/>
        <v>0</v>
      </c>
      <c r="Q8" s="101">
        <f>+AC8</f>
        <v>218548.83023999998</v>
      </c>
      <c r="R8" s="47">
        <f t="shared" si="4"/>
        <v>4.0502980852294721</v>
      </c>
      <c r="S8" s="46">
        <f t="shared" ref="S8:S11" si="16">IFERROR(I8/$F8/$S$5,0)</f>
        <v>2683.7821392592591</v>
      </c>
      <c r="T8" s="46">
        <f t="shared" si="5"/>
        <v>898026.49385999993</v>
      </c>
      <c r="U8" s="47">
        <f t="shared" si="6"/>
        <v>0.61640178223552733</v>
      </c>
      <c r="W8" s="46">
        <v>1456884.972984818</v>
      </c>
      <c r="X8" s="46">
        <v>798245.77231999999</v>
      </c>
      <c r="Y8" s="47">
        <f t="shared" si="7"/>
        <v>0.54791269532046882</v>
      </c>
      <c r="AA8" s="43"/>
      <c r="AB8" s="47">
        <v>0</v>
      </c>
      <c r="AC8" s="43">
        <v>218548.83023999998</v>
      </c>
      <c r="AD8" s="47">
        <v>0</v>
      </c>
      <c r="AE8" s="102"/>
      <c r="AF8" s="46"/>
      <c r="AG8" s="46"/>
      <c r="AH8" s="47"/>
      <c r="AJ8" s="46"/>
      <c r="AK8" s="46"/>
      <c r="AL8" s="47"/>
      <c r="AN8" s="46"/>
      <c r="AO8" s="46"/>
      <c r="AP8" s="47"/>
      <c r="AR8" s="46"/>
      <c r="AS8" s="46"/>
      <c r="AT8" s="47"/>
      <c r="AV8" s="46"/>
      <c r="AW8" s="46"/>
      <c r="AX8" s="47"/>
      <c r="AZ8" s="46"/>
      <c r="BA8" s="46"/>
      <c r="BB8" s="47"/>
      <c r="BD8" s="46"/>
      <c r="BE8" s="46"/>
      <c r="BF8" s="47"/>
      <c r="BH8" s="46"/>
      <c r="BI8" s="46"/>
      <c r="BJ8" s="47"/>
      <c r="BK8" s="71"/>
      <c r="BL8" s="46"/>
      <c r="BM8" s="46"/>
      <c r="BN8" s="47"/>
      <c r="BP8" s="46"/>
      <c r="BQ8" s="46"/>
      <c r="BR8" s="47"/>
      <c r="BU8" s="71"/>
      <c r="BV8" s="71"/>
    </row>
    <row r="9" spans="1:75" s="52" customFormat="1" ht="32.450000000000003" customHeight="1" outlineLevel="3" x14ac:dyDescent="0.25">
      <c r="A9" s="40" t="s">
        <v>19</v>
      </c>
      <c r="B9" s="41"/>
      <c r="C9" s="40" t="str">
        <f t="shared" ref="C9:C10" si="17">D9</f>
        <v>Lotte</v>
      </c>
      <c r="D9" s="40" t="s">
        <v>72</v>
      </c>
      <c r="E9" s="40" t="s">
        <v>20</v>
      </c>
      <c r="F9" s="42">
        <v>2</v>
      </c>
      <c r="G9" s="44">
        <v>11</v>
      </c>
      <c r="H9" s="42">
        <f t="shared" ref="H9:H10" si="18">+W9</f>
        <v>2249950.8641633671</v>
      </c>
      <c r="I9" s="42">
        <v>992280.39608000009</v>
      </c>
      <c r="J9" s="47">
        <f t="shared" si="0"/>
        <v>0.44102314049821467</v>
      </c>
      <c r="K9" s="46">
        <f t="shared" ref="K9:K11" si="19">O9+Q9+I9</f>
        <v>1048147.1847200001</v>
      </c>
      <c r="L9" s="47">
        <f t="shared" si="1"/>
        <v>0.4658533665844069</v>
      </c>
      <c r="M9" s="46">
        <f t="shared" si="2"/>
        <v>83331.513487532109</v>
      </c>
      <c r="O9" s="101"/>
      <c r="P9" s="47">
        <f t="shared" si="3"/>
        <v>0</v>
      </c>
      <c r="Q9" s="101">
        <f>+AC9</f>
        <v>55866.788639999999</v>
      </c>
      <c r="R9" s="47">
        <f t="shared" si="4"/>
        <v>0.67041610432719034</v>
      </c>
      <c r="S9" s="46">
        <f t="shared" si="16"/>
        <v>20672.50825166667</v>
      </c>
      <c r="T9" s="46">
        <f t="shared" si="5"/>
        <v>1179165.5828100001</v>
      </c>
      <c r="U9" s="47">
        <f t="shared" si="6"/>
        <v>0.52408503740745771</v>
      </c>
      <c r="W9" s="46">
        <v>2249950.8641633671</v>
      </c>
      <c r="X9" s="46">
        <v>1048147.1847200001</v>
      </c>
      <c r="Y9" s="47">
        <f t="shared" si="7"/>
        <v>0.4658533665844069</v>
      </c>
      <c r="AA9" s="43"/>
      <c r="AB9" s="47">
        <v>0</v>
      </c>
      <c r="AC9" s="43">
        <v>55866.788639999999</v>
      </c>
      <c r="AD9" s="47">
        <v>0</v>
      </c>
      <c r="AE9" s="71"/>
      <c r="AF9" s="46"/>
      <c r="AG9" s="46"/>
      <c r="AH9" s="47"/>
      <c r="AJ9" s="46"/>
      <c r="AK9" s="46"/>
      <c r="AL9" s="47"/>
      <c r="AN9" s="46"/>
      <c r="AO9" s="46"/>
      <c r="AP9" s="47"/>
      <c r="AR9" s="46"/>
      <c r="AS9" s="46"/>
      <c r="AT9" s="47"/>
      <c r="AV9" s="46"/>
      <c r="AW9" s="46"/>
      <c r="AX9" s="47"/>
      <c r="AZ9" s="46"/>
      <c r="BA9" s="46"/>
      <c r="BB9" s="47"/>
      <c r="BD9" s="46"/>
      <c r="BE9" s="46"/>
      <c r="BF9" s="47"/>
      <c r="BH9" s="46"/>
      <c r="BI9" s="46"/>
      <c r="BJ9" s="47"/>
      <c r="BK9" s="71"/>
      <c r="BL9" s="46"/>
      <c r="BM9" s="46"/>
      <c r="BN9" s="47"/>
      <c r="BP9" s="46"/>
      <c r="BQ9" s="46"/>
      <c r="BR9" s="47"/>
      <c r="BU9" s="71"/>
      <c r="BV9" s="71"/>
      <c r="BW9" s="71"/>
    </row>
    <row r="10" spans="1:75" s="52" customFormat="1" ht="32.450000000000003" customHeight="1" outlineLevel="3" x14ac:dyDescent="0.25">
      <c r="A10" s="40" t="s">
        <v>19</v>
      </c>
      <c r="B10" s="41"/>
      <c r="C10" s="40" t="str">
        <f t="shared" si="17"/>
        <v>Co.op</v>
      </c>
      <c r="D10" s="40" t="s">
        <v>73</v>
      </c>
      <c r="E10" s="40" t="s">
        <v>20</v>
      </c>
      <c r="F10" s="42">
        <v>5</v>
      </c>
      <c r="G10" s="44">
        <v>26</v>
      </c>
      <c r="H10" s="42">
        <f t="shared" si="18"/>
        <v>2354221.728974326</v>
      </c>
      <c r="I10" s="42">
        <v>841117.14235999994</v>
      </c>
      <c r="J10" s="47">
        <f t="shared" si="0"/>
        <v>0.35728034110298229</v>
      </c>
      <c r="K10" s="46">
        <f t="shared" si="19"/>
        <v>841117.14235999994</v>
      </c>
      <c r="L10" s="47">
        <f t="shared" si="1"/>
        <v>0.35728034110298229</v>
      </c>
      <c r="M10" s="46">
        <f t="shared" si="2"/>
        <v>87193.397369419486</v>
      </c>
      <c r="O10" s="101"/>
      <c r="P10" s="47">
        <f t="shared" si="3"/>
        <v>0</v>
      </c>
      <c r="Q10" s="101"/>
      <c r="R10" s="47">
        <f t="shared" si="4"/>
        <v>0</v>
      </c>
      <c r="S10" s="46">
        <f t="shared" si="16"/>
        <v>7009.3095196666663</v>
      </c>
      <c r="T10" s="46">
        <f t="shared" si="5"/>
        <v>946256.78515499993</v>
      </c>
      <c r="U10" s="47">
        <f t="shared" si="6"/>
        <v>0.40194038374085506</v>
      </c>
      <c r="W10" s="46">
        <v>2354221.728974326</v>
      </c>
      <c r="X10" s="46">
        <v>841117.14235999994</v>
      </c>
      <c r="Y10" s="47">
        <f t="shared" si="7"/>
        <v>0.35728034110298229</v>
      </c>
      <c r="AA10" s="43"/>
      <c r="AB10" s="47">
        <v>0</v>
      </c>
      <c r="AC10" s="43"/>
      <c r="AD10" s="47">
        <v>0</v>
      </c>
      <c r="AE10" s="71"/>
      <c r="AF10" s="46"/>
      <c r="AG10" s="46"/>
      <c r="AH10" s="47"/>
      <c r="AJ10" s="46"/>
      <c r="AK10" s="46"/>
      <c r="AL10" s="47"/>
      <c r="AN10" s="46"/>
      <c r="AO10" s="46"/>
      <c r="AP10" s="47"/>
      <c r="AR10" s="46"/>
      <c r="AS10" s="46"/>
      <c r="AT10" s="47"/>
      <c r="AV10" s="46"/>
      <c r="AW10" s="46"/>
      <c r="AX10" s="47"/>
      <c r="AZ10" s="46"/>
      <c r="BA10" s="46"/>
      <c r="BB10" s="47"/>
      <c r="BD10" s="46"/>
      <c r="BE10" s="46"/>
      <c r="BF10" s="47"/>
      <c r="BH10" s="46"/>
      <c r="BI10" s="46"/>
      <c r="BJ10" s="47"/>
      <c r="BK10" s="71"/>
      <c r="BL10" s="46"/>
      <c r="BM10" s="46"/>
      <c r="BN10" s="47"/>
      <c r="BP10" s="46"/>
      <c r="BQ10" s="46"/>
      <c r="BR10" s="47"/>
      <c r="BU10" s="71"/>
      <c r="BV10" s="71"/>
    </row>
    <row r="11" spans="1:75" s="52" customFormat="1" ht="32.450000000000003" customHeight="1" outlineLevel="3" x14ac:dyDescent="0.25">
      <c r="A11" s="40" t="s">
        <v>19</v>
      </c>
      <c r="B11" s="41"/>
      <c r="C11" s="40" t="s">
        <v>26</v>
      </c>
      <c r="D11" s="40" t="s">
        <v>22</v>
      </c>
      <c r="E11" s="40" t="s">
        <v>70</v>
      </c>
      <c r="F11" s="42">
        <v>8</v>
      </c>
      <c r="G11" s="44">
        <f>105+275</f>
        <v>380</v>
      </c>
      <c r="H11" s="42">
        <v>9116047.4338775035</v>
      </c>
      <c r="I11" s="42">
        <v>5769401.0639999947</v>
      </c>
      <c r="J11" s="47">
        <f t="shared" si="0"/>
        <v>0.63288405483274068</v>
      </c>
      <c r="K11" s="46">
        <f t="shared" si="19"/>
        <v>6078990.5729999943</v>
      </c>
      <c r="L11" s="47">
        <f t="shared" si="1"/>
        <v>0.66684499143882803</v>
      </c>
      <c r="M11" s="46">
        <f t="shared" si="2"/>
        <v>337631.38643990754</v>
      </c>
      <c r="O11" s="101">
        <v>219887.391</v>
      </c>
      <c r="P11" s="47">
        <f t="shared" si="3"/>
        <v>0.65126466268009742</v>
      </c>
      <c r="Q11" s="101">
        <v>89702.118000000002</v>
      </c>
      <c r="R11" s="47">
        <f t="shared" si="4"/>
        <v>0.26568062568426354</v>
      </c>
      <c r="S11" s="46">
        <f t="shared" si="16"/>
        <v>30048.963874999972</v>
      </c>
      <c r="T11" s="46">
        <f t="shared" si="5"/>
        <v>6838864.3946249932</v>
      </c>
      <c r="U11" s="47">
        <f t="shared" si="6"/>
        <v>0.75020061536868154</v>
      </c>
      <c r="W11" s="46">
        <f>+H11*0.96</f>
        <v>8751405.5365224034</v>
      </c>
      <c r="X11" s="46">
        <v>4883170.7606400009</v>
      </c>
      <c r="Y11" s="47">
        <f t="shared" si="7"/>
        <v>0.55798702737074335</v>
      </c>
      <c r="AA11" s="43"/>
      <c r="AB11" s="47">
        <v>0</v>
      </c>
      <c r="AC11" s="43">
        <v>180180.18</v>
      </c>
      <c r="AD11" s="47">
        <v>0</v>
      </c>
      <c r="AE11" s="71"/>
      <c r="AF11" s="46"/>
      <c r="AG11" s="46"/>
      <c r="AH11" s="47"/>
      <c r="AJ11" s="46"/>
      <c r="AK11" s="46"/>
      <c r="AL11" s="47"/>
      <c r="AN11" s="46"/>
      <c r="AO11" s="46"/>
      <c r="AP11" s="47"/>
      <c r="AR11" s="46"/>
      <c r="AS11" s="46"/>
      <c r="AT11" s="47"/>
      <c r="AV11" s="46"/>
      <c r="AW11" s="46"/>
      <c r="AX11" s="47"/>
      <c r="AZ11" s="46"/>
      <c r="BA11" s="46"/>
      <c r="BB11" s="47"/>
      <c r="BD11" s="46"/>
      <c r="BE11" s="46"/>
      <c r="BF11" s="47"/>
      <c r="BH11" s="46"/>
      <c r="BI11" s="46"/>
      <c r="BJ11" s="47"/>
      <c r="BK11" s="71"/>
      <c r="BL11" s="46"/>
      <c r="BM11" s="46"/>
      <c r="BN11" s="47"/>
      <c r="BP11" s="46"/>
      <c r="BQ11" s="46"/>
      <c r="BR11" s="47"/>
      <c r="BU11" s="71"/>
      <c r="BV11" s="71"/>
    </row>
    <row r="12" spans="1:75" s="45" customFormat="1" ht="26.25" customHeight="1" x14ac:dyDescent="0.25">
      <c r="A12" s="53"/>
      <c r="C12" s="53"/>
      <c r="D12" s="54"/>
      <c r="E12" s="54"/>
      <c r="F12" s="54"/>
      <c r="G12" s="54"/>
      <c r="H12" s="54"/>
      <c r="I12" s="55"/>
      <c r="J12" s="55"/>
      <c r="K12" s="55"/>
      <c r="W12" s="55"/>
      <c r="X12" s="55"/>
      <c r="Y12" s="55"/>
      <c r="AC12" s="121"/>
      <c r="AF12" s="45">
        <f t="shared" ref="AF12" si="20">+$W12*15%</f>
        <v>0</v>
      </c>
      <c r="AH12" s="45">
        <f t="shared" si="8"/>
        <v>0</v>
      </c>
      <c r="AN12" s="45">
        <f t="shared" ref="AN12" si="21">+AF12*2</f>
        <v>0</v>
      </c>
      <c r="AP12" s="45">
        <f t="shared" si="10"/>
        <v>0</v>
      </c>
      <c r="AV12" s="45">
        <f t="shared" ref="AV12" si="22">+AN12</f>
        <v>0</v>
      </c>
      <c r="AX12" s="45">
        <f t="shared" si="12"/>
        <v>0</v>
      </c>
      <c r="BD12" s="45">
        <f t="shared" ref="BD12" si="23">+$W12-AF12-AN12-AV12</f>
        <v>0</v>
      </c>
      <c r="BF12" s="45">
        <f t="shared" si="14"/>
        <v>0</v>
      </c>
      <c r="BK12" s="121"/>
    </row>
    <row r="13" spans="1:75" s="74" customFormat="1" x14ac:dyDescent="0.25">
      <c r="A13" s="73"/>
      <c r="C13" s="73"/>
      <c r="D13" s="73"/>
      <c r="E13" s="75"/>
      <c r="F13" s="75"/>
      <c r="G13" s="75"/>
      <c r="H13" s="91"/>
      <c r="I13" s="92"/>
      <c r="J13" s="76"/>
      <c r="K13" s="33"/>
      <c r="Q13" s="99"/>
      <c r="W13" s="114"/>
      <c r="X13" s="82"/>
      <c r="Y13" s="76"/>
      <c r="AA13" s="114"/>
      <c r="AC13" s="100"/>
      <c r="AF13" s="77" t="e">
        <f>+SUM(#REF!)</f>
        <v>#REF!</v>
      </c>
      <c r="AN13" s="77">
        <f>+AN9+AN10</f>
        <v>0</v>
      </c>
      <c r="AV13" s="77" t="e">
        <f>+#REF!-#REF!</f>
        <v>#REF!</v>
      </c>
      <c r="BD13" s="77">
        <f>+BD9+BD10</f>
        <v>0</v>
      </c>
      <c r="BK13" s="114"/>
    </row>
    <row r="14" spans="1:75" s="65" customFormat="1" ht="21.6" customHeight="1" x14ac:dyDescent="0.25">
      <c r="A14" s="73"/>
      <c r="B14" s="74"/>
      <c r="C14" s="73"/>
      <c r="D14" s="73"/>
      <c r="E14" s="73"/>
      <c r="F14" s="73"/>
      <c r="G14" s="73"/>
      <c r="H14" s="95"/>
      <c r="I14" s="85"/>
      <c r="J14" s="62"/>
      <c r="K14" s="81"/>
      <c r="O14" s="123"/>
      <c r="Q14" s="113"/>
      <c r="W14" s="87"/>
      <c r="X14" s="89"/>
      <c r="Y14" s="122"/>
      <c r="Z14" s="4"/>
      <c r="AA14" s="72"/>
      <c r="AB14" s="4"/>
      <c r="AC14" s="72"/>
      <c r="AD14" s="4"/>
      <c r="AF14" s="78" t="e">
        <f>+SUM(#REF!)</f>
        <v>#REF!</v>
      </c>
      <c r="AN14" s="78" t="e">
        <f>+#REF!+#REF!+#REF!+#REF!+#REF!+#REF!</f>
        <v>#REF!</v>
      </c>
      <c r="AV14" s="78" t="e">
        <f>+SUM(#REF!)</f>
        <v>#REF!</v>
      </c>
      <c r="BD14" s="78" t="e">
        <f>+SUM(#REF!)</f>
        <v>#REF!</v>
      </c>
    </row>
    <row r="15" spans="1:75" s="65" customFormat="1" ht="21.6" customHeight="1" x14ac:dyDescent="0.25">
      <c r="A15" s="73"/>
      <c r="B15" s="74"/>
      <c r="C15" s="73"/>
      <c r="D15" s="73"/>
      <c r="E15" s="73"/>
      <c r="F15" s="73"/>
      <c r="G15" s="73"/>
      <c r="H15" s="96"/>
      <c r="I15" s="94"/>
      <c r="J15" s="62"/>
      <c r="K15" s="81"/>
      <c r="O15" s="80"/>
      <c r="W15" s="56"/>
      <c r="X15" s="58"/>
      <c r="Y15" s="86"/>
      <c r="Z15" s="4"/>
      <c r="AA15" s="115"/>
      <c r="AB15" s="72"/>
      <c r="AC15" s="72"/>
      <c r="AD15" s="4"/>
    </row>
    <row r="16" spans="1:75" ht="21.6" customHeight="1" x14ac:dyDescent="0.25">
      <c r="E16" s="54"/>
      <c r="F16" s="54"/>
      <c r="G16" s="54"/>
      <c r="H16" s="97"/>
      <c r="I16" s="98"/>
      <c r="K16" s="70"/>
      <c r="O16" s="72"/>
      <c r="Y16" s="70"/>
      <c r="AA16" s="72"/>
      <c r="AB16" s="72"/>
      <c r="AC16" s="72"/>
      <c r="BD16" s="72"/>
    </row>
    <row r="17" spans="1:30" ht="21.6" customHeight="1" x14ac:dyDescent="0.25">
      <c r="E17" s="54"/>
      <c r="F17" s="54"/>
      <c r="G17" s="54"/>
      <c r="H17" s="93"/>
      <c r="I17" s="83"/>
      <c r="K17" s="59"/>
      <c r="O17" s="72"/>
      <c r="X17" s="58"/>
    </row>
    <row r="18" spans="1:30" ht="21.6" customHeight="1" x14ac:dyDescent="0.25">
      <c r="E18" s="54"/>
      <c r="F18" s="54"/>
      <c r="G18" s="54"/>
      <c r="H18" s="95"/>
      <c r="I18" s="94"/>
      <c r="K18" s="70"/>
      <c r="O18" s="72"/>
      <c r="X18" s="58"/>
    </row>
    <row r="19" spans="1:30" x14ac:dyDescent="0.25">
      <c r="E19" s="54"/>
      <c r="F19" s="54"/>
      <c r="G19" s="54"/>
      <c r="H19" s="93"/>
      <c r="I19" s="79"/>
      <c r="K19" s="70"/>
    </row>
    <row r="20" spans="1:30" x14ac:dyDescent="0.25">
      <c r="H20" s="96"/>
      <c r="I20" s="94"/>
      <c r="W20" s="87"/>
      <c r="X20" s="88"/>
    </row>
    <row r="21" spans="1:30" s="3" customFormat="1" x14ac:dyDescent="0.25">
      <c r="A21" s="53"/>
      <c r="B21" s="45"/>
      <c r="C21" s="53"/>
      <c r="D21" s="53"/>
      <c r="E21" s="53"/>
      <c r="F21" s="53"/>
      <c r="G21" s="53"/>
      <c r="H21" s="53"/>
      <c r="I21" s="6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3"/>
      <c r="X21" s="60"/>
      <c r="Z21" s="4"/>
      <c r="AA21" s="4"/>
      <c r="AB21" s="4"/>
      <c r="AC21" s="4"/>
      <c r="AD21" s="4"/>
    </row>
    <row r="22" spans="1:30" s="3" customFormat="1" x14ac:dyDescent="0.25">
      <c r="A22" s="53"/>
      <c r="B22" s="45"/>
      <c r="C22" s="53"/>
      <c r="D22" s="53"/>
      <c r="E22" s="53"/>
      <c r="F22" s="53"/>
      <c r="G22" s="53"/>
      <c r="H22" s="97"/>
      <c r="I22" s="9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90"/>
      <c r="X22" s="88"/>
      <c r="Z22" s="4"/>
      <c r="AA22" s="4"/>
      <c r="AB22" s="4"/>
      <c r="AC22" s="4"/>
      <c r="AD22" s="4"/>
    </row>
    <row r="28" spans="1:30" s="3" customFormat="1" x14ac:dyDescent="0.25">
      <c r="A28" s="53"/>
      <c r="B28" s="45"/>
      <c r="C28" s="53"/>
      <c r="D28" s="54"/>
      <c r="E28" s="53"/>
      <c r="F28" s="53"/>
      <c r="G28" s="53"/>
      <c r="H28" s="56"/>
      <c r="I28" s="5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57"/>
      <c r="Z28" s="4"/>
      <c r="AA28" s="4"/>
      <c r="AB28" s="4"/>
      <c r="AC28" s="4"/>
      <c r="AD28" s="4"/>
    </row>
  </sheetData>
  <mergeCells count="19">
    <mergeCell ref="AF4:AH4"/>
    <mergeCell ref="AJ4:AL4"/>
    <mergeCell ref="K5:L5"/>
    <mergeCell ref="O5:R5"/>
    <mergeCell ref="AA5:AB5"/>
    <mergeCell ref="AC5:AD5"/>
    <mergeCell ref="H4:M4"/>
    <mergeCell ref="O4:R4"/>
    <mergeCell ref="W4:Y4"/>
    <mergeCell ref="AA4:AB4"/>
    <mergeCell ref="AC4:AD4"/>
    <mergeCell ref="AN4:AP4"/>
    <mergeCell ref="AR4:AT4"/>
    <mergeCell ref="BD4:BF4"/>
    <mergeCell ref="BL4:BN4"/>
    <mergeCell ref="BP4:BR4"/>
    <mergeCell ref="BH4:BJ4"/>
    <mergeCell ref="AV4:AX4"/>
    <mergeCell ref="AZ4:BB4"/>
  </mergeCells>
  <conditionalFormatting sqref="C1:C1048576">
    <cfRule type="timePeriod" dxfId="1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37"/>
  <sheetViews>
    <sheetView showGridLines="0" zoomScale="70" zoomScaleNormal="70" workbookViewId="0">
      <pane xSplit="7" ySplit="6" topLeftCell="Q7" activePane="bottomRight" state="frozen"/>
      <selection pane="topRight" activeCell="G1" sqref="G1"/>
      <selection pane="bottomLeft" activeCell="A5" sqref="A5"/>
      <selection pane="bottomRight" activeCell="T14" sqref="T14"/>
    </sheetView>
  </sheetViews>
  <sheetFormatPr defaultColWidth="8.7109375" defaultRowHeight="15" outlineLevelRow="3" outlineLevelCol="1" x14ac:dyDescent="0.25"/>
  <cols>
    <col min="1" max="1" width="14.42578125" style="53" customWidth="1"/>
    <col min="2" max="2" width="15.85546875" style="45" hidden="1" customWidth="1"/>
    <col min="3" max="3" width="19.7109375" style="53" hidden="1" customWidth="1" outlineLevel="1"/>
    <col min="4" max="4" width="25" style="53" hidden="1" customWidth="1" outlineLevel="1" collapsed="1"/>
    <col min="5" max="5" width="26.7109375" style="53" hidden="1" customWidth="1" outlineLevel="1"/>
    <col min="6" max="6" width="15.42578125" style="53" customWidth="1" collapsed="1"/>
    <col min="7" max="7" width="15.42578125" style="53" customWidth="1"/>
    <col min="8" max="8" width="17.28515625" style="56" customWidth="1"/>
    <col min="9" max="9" width="21.140625" style="57" customWidth="1"/>
    <col min="10" max="10" width="14.42578125" style="3" customWidth="1"/>
    <col min="11" max="11" width="19.140625" style="3" customWidth="1"/>
    <col min="12" max="12" width="12.28515625" style="4" customWidth="1"/>
    <col min="13" max="13" width="14.7109375" style="4" customWidth="1" collapsed="1"/>
    <col min="14" max="14" width="2.140625" style="4" customWidth="1"/>
    <col min="15" max="15" width="15.85546875" style="4" customWidth="1" outlineLevel="1"/>
    <col min="16" max="16" width="10.42578125" style="4" customWidth="1" outlineLevel="1"/>
    <col min="17" max="17" width="15.7109375" style="4" customWidth="1"/>
    <col min="18" max="18" width="10.42578125" style="4" customWidth="1"/>
    <col min="19" max="19" width="13.85546875" style="4" customWidth="1"/>
    <col min="20" max="20" width="19.42578125" style="4" customWidth="1"/>
    <col min="21" max="21" width="13.7109375" style="4" customWidth="1"/>
    <col min="22" max="22" width="2.42578125" style="4" customWidth="1"/>
    <col min="23" max="23" width="20.140625" style="56" customWidth="1"/>
    <col min="24" max="24" width="17" style="57" customWidth="1"/>
    <col min="25" max="25" width="12.85546875" style="3" customWidth="1"/>
    <col min="26" max="26" width="1.5703125" style="4" customWidth="1"/>
    <col min="27" max="27" width="15.85546875" style="4" customWidth="1" outlineLevel="1"/>
    <col min="28" max="28" width="10.42578125" style="4" customWidth="1" outlineLevel="1"/>
    <col min="29" max="29" width="15.85546875" style="4" customWidth="1"/>
    <col min="30" max="30" width="12.28515625" style="4" customWidth="1"/>
    <col min="31" max="31" width="18.7109375" style="4" customWidth="1"/>
    <col min="32" max="16384" width="8.7109375" style="4"/>
  </cols>
  <sheetData>
    <row r="1" spans="1:31" s="65" customFormat="1" ht="22.5" customHeight="1" x14ac:dyDescent="0.25">
      <c r="A1" s="1"/>
      <c r="B1" s="2"/>
      <c r="C1" s="61"/>
      <c r="D1" s="61"/>
      <c r="E1" s="61"/>
      <c r="F1" s="61"/>
      <c r="G1" s="61"/>
      <c r="H1" s="62">
        <v>0.5</v>
      </c>
      <c r="I1" s="67" t="s">
        <v>38</v>
      </c>
      <c r="J1" s="68">
        <f>+$S$5/$M$3</f>
        <v>0.88461538461538458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67" t="s">
        <v>38</v>
      </c>
      <c r="X1" s="68">
        <f>+$S$5/$M$3</f>
        <v>0.88461538461538458</v>
      </c>
      <c r="Y1" s="64"/>
      <c r="AA1" s="63"/>
      <c r="AB1" s="63"/>
      <c r="AC1" s="79"/>
      <c r="AD1" s="63"/>
    </row>
    <row r="2" spans="1:31" s="65" customFormat="1" ht="15.75" x14ac:dyDescent="0.25">
      <c r="A2" s="1"/>
      <c r="B2" s="2"/>
      <c r="C2" s="61"/>
      <c r="D2" s="61"/>
      <c r="E2" s="61"/>
      <c r="F2" s="61"/>
      <c r="G2" s="61"/>
      <c r="H2" s="62"/>
      <c r="I2" s="66" t="s">
        <v>39</v>
      </c>
      <c r="J2" s="69">
        <f>+J1-L7</f>
        <v>0.16983185095802955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66" t="s">
        <v>40</v>
      </c>
      <c r="X2" s="69">
        <f>+X1-Y7</f>
        <v>0.27857937733148908</v>
      </c>
      <c r="Y2" s="64"/>
      <c r="AA2" s="63"/>
      <c r="AB2" s="63"/>
      <c r="AC2" s="63"/>
      <c r="AD2" s="63"/>
    </row>
    <row r="3" spans="1:31" s="12" customFormat="1" x14ac:dyDescent="0.25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26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31" x14ac:dyDescent="0.25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17"/>
      <c r="O4" s="129" t="s">
        <v>1</v>
      </c>
      <c r="P4" s="130"/>
      <c r="Q4" s="130"/>
      <c r="R4" s="130"/>
      <c r="S4" s="18"/>
      <c r="T4" s="18"/>
      <c r="U4" s="18"/>
      <c r="V4" s="19"/>
      <c r="W4" s="124" t="s">
        <v>2</v>
      </c>
      <c r="X4" s="124"/>
      <c r="Y4" s="124"/>
      <c r="Z4" s="19"/>
      <c r="AA4" s="131" t="s">
        <v>2</v>
      </c>
      <c r="AB4" s="131"/>
      <c r="AC4" s="131" t="s">
        <v>2</v>
      </c>
      <c r="AD4" s="131"/>
    </row>
    <row r="5" spans="1:31" x14ac:dyDescent="0.25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23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</row>
    <row r="6" spans="1:31" s="33" customFormat="1" ht="78" customHeight="1" x14ac:dyDescent="0.2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tr">
        <f>+Tracking!I6</f>
        <v>ACT DSR
(25.10)</v>
      </c>
      <c r="J6" s="27" t="s">
        <v>12</v>
      </c>
      <c r="K6" s="28" t="str">
        <f>+Tracking!K6</f>
        <v xml:space="preserve">ACT MTD DSR +HR
 (26.10-28.10)
</v>
      </c>
      <c r="L6" s="28" t="s">
        <v>13</v>
      </c>
      <c r="M6" s="29" t="s">
        <v>14</v>
      </c>
      <c r="N6" s="30"/>
      <c r="O6" s="31">
        <f>+Tracking!O6</f>
        <v>45591</v>
      </c>
      <c r="P6" s="28" t="s">
        <v>15</v>
      </c>
      <c r="Q6" s="31">
        <f>+Tracking!Q6</f>
        <v>45593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tr">
        <f>+Tracking!X6</f>
        <v xml:space="preserve">ACT MTD 
(28.10)
</v>
      </c>
      <c r="Y6" s="27" t="s">
        <v>12</v>
      </c>
      <c r="Z6" s="32"/>
      <c r="AA6" s="31">
        <f>+Tracking!AA6</f>
        <v>45591</v>
      </c>
      <c r="AB6" s="28" t="str">
        <f>+Tracking!AB6</f>
        <v>% Plan vs Act</v>
      </c>
      <c r="AC6" s="31">
        <f>+Tracking!AC6</f>
        <v>45593</v>
      </c>
      <c r="AD6" s="28" t="str">
        <f>+Tracking!AD6</f>
        <v>% Plan vs Act</v>
      </c>
      <c r="AE6" s="112" t="s">
        <v>68</v>
      </c>
    </row>
    <row r="7" spans="1:31" s="39" customFormat="1" ht="17.25" customHeight="1" x14ac:dyDescent="0.25">
      <c r="A7" s="34" t="s">
        <v>19</v>
      </c>
      <c r="B7" s="35"/>
      <c r="C7" s="34"/>
      <c r="D7" s="34"/>
      <c r="E7" s="34"/>
      <c r="F7" s="36">
        <f>+SUM(F8,F13)</f>
        <v>33</v>
      </c>
      <c r="G7" s="36">
        <f>+SUM(G8,G13)</f>
        <v>5641</v>
      </c>
      <c r="H7" s="36">
        <f>+H8+H13</f>
        <v>12264553.196328081</v>
      </c>
      <c r="I7" s="36">
        <f>+Tracking!I7</f>
        <v>8182495.5445199944</v>
      </c>
      <c r="J7" s="37">
        <f t="shared" ref="J7:J20" si="0">+IFERROR(I7/H7,0)</f>
        <v>0.66716621580391322</v>
      </c>
      <c r="K7" s="36">
        <f>+Tracking!K7</f>
        <v>8766500.672399994</v>
      </c>
      <c r="L7" s="37">
        <f t="shared" ref="L7:L20" si="1">+IFERROR((K7)/H7,0)</f>
        <v>0.71478353365735503</v>
      </c>
      <c r="M7" s="36">
        <f t="shared" ref="M7:M20" si="2">IFERROR($H7/$M$3,0)</f>
        <v>471713.58447415696</v>
      </c>
      <c r="N7" s="38"/>
      <c r="O7" s="36">
        <f>+Tracking!O7</f>
        <v>219887.391</v>
      </c>
      <c r="P7" s="37">
        <f t="shared" ref="P7:P20" si="3">IFERROR(O7/$M7,0)</f>
        <v>0.46614597975828831</v>
      </c>
      <c r="Q7" s="36">
        <f>+Tracking!Q7</f>
        <v>364117.73687999998</v>
      </c>
      <c r="R7" s="37">
        <f t="shared" ref="R7:R20" si="4">IFERROR(Q7/$M7,0)</f>
        <v>0.77190428443119885</v>
      </c>
      <c r="S7" s="36">
        <f t="shared" ref="S7" si="5">IFERROR(K7/$F7/$S$5,0)</f>
        <v>11550.066762055329</v>
      </c>
      <c r="T7" s="36">
        <f t="shared" ref="T7:T20" si="6">$K7/$S$5*$M$3</f>
        <v>9909957.2818434723</v>
      </c>
      <c r="U7" s="37">
        <f t="shared" ref="U7:U20" si="7">IFERROR(T7/$H7,0)</f>
        <v>0.80801616848222746</v>
      </c>
      <c r="W7" s="36">
        <f>+W8+W13</f>
        <v>12492130.449426485</v>
      </c>
      <c r="X7" s="36">
        <f>+Tracking!X7</f>
        <v>7570680.8600400016</v>
      </c>
      <c r="Y7" s="37">
        <f t="shared" ref="Y7:Y20" si="8">+IFERROR(X7/W7,0)</f>
        <v>0.60603600728389551</v>
      </c>
      <c r="AA7" s="36">
        <f>+Tracking!AA7</f>
        <v>0</v>
      </c>
      <c r="AB7" s="37">
        <f>+Tracking!AB7</f>
        <v>0</v>
      </c>
      <c r="AC7" s="36">
        <f>+Tracking!AC7</f>
        <v>454595.79887999996</v>
      </c>
      <c r="AD7" s="37">
        <f>+Tracking!AD7</f>
        <v>0</v>
      </c>
    </row>
    <row r="8" spans="1:31" s="39" customFormat="1" ht="17.25" customHeight="1" outlineLevel="1" x14ac:dyDescent="0.25">
      <c r="A8" s="48" t="s">
        <v>21</v>
      </c>
      <c r="B8" s="49"/>
      <c r="C8" s="48"/>
      <c r="D8" s="48"/>
      <c r="E8" s="48"/>
      <c r="F8" s="50">
        <f>SUM(F9:F12)</f>
        <v>24</v>
      </c>
      <c r="G8" s="50">
        <f>SUM(G9:G12)</f>
        <v>3174</v>
      </c>
      <c r="H8" s="50">
        <f>+SUM(H9:H12)</f>
        <v>8967080.9018596411</v>
      </c>
      <c r="I8" s="50" t="e">
        <f>+Tracking!#REF!</f>
        <v>#REF!</v>
      </c>
      <c r="J8" s="51">
        <f t="shared" si="0"/>
        <v>0</v>
      </c>
      <c r="K8" s="50" t="e">
        <f>+Tracking!#REF!</f>
        <v>#REF!</v>
      </c>
      <c r="L8" s="51">
        <f t="shared" si="1"/>
        <v>0</v>
      </c>
      <c r="M8" s="50">
        <f t="shared" si="2"/>
        <v>344887.7269946016</v>
      </c>
      <c r="O8" s="50" t="e">
        <f>+Tracking!#REF!</f>
        <v>#REF!</v>
      </c>
      <c r="P8" s="51">
        <f t="shared" si="3"/>
        <v>0</v>
      </c>
      <c r="Q8" s="50" t="e">
        <f>+Tracking!#REF!</f>
        <v>#REF!</v>
      </c>
      <c r="R8" s="51">
        <f t="shared" si="4"/>
        <v>0</v>
      </c>
      <c r="S8" s="50">
        <f t="shared" ref="S8:S20" si="9">IFERROR(I8/$F8/$S$5,0)</f>
        <v>0</v>
      </c>
      <c r="T8" s="50" t="e">
        <f t="shared" si="6"/>
        <v>#REF!</v>
      </c>
      <c r="U8" s="51">
        <f t="shared" si="7"/>
        <v>0</v>
      </c>
      <c r="W8" s="50">
        <f>+SUM(W9:W12)</f>
        <v>9287051.3988094758</v>
      </c>
      <c r="X8" s="50" t="e">
        <f>+Tracking!#REF!</f>
        <v>#REF!</v>
      </c>
      <c r="Y8" s="51">
        <f t="shared" si="8"/>
        <v>0</v>
      </c>
      <c r="AA8" s="50" t="e">
        <f>+Tracking!#REF!</f>
        <v>#REF!</v>
      </c>
      <c r="AB8" s="51" t="e">
        <f>+Tracking!#REF!</f>
        <v>#REF!</v>
      </c>
      <c r="AC8" s="50" t="e">
        <f>+Tracking!#REF!</f>
        <v>#REF!</v>
      </c>
      <c r="AD8" s="51" t="e">
        <f>+Tracking!#REF!</f>
        <v>#REF!</v>
      </c>
    </row>
    <row r="9" spans="1:31" s="52" customFormat="1" ht="17.25" customHeight="1" outlineLevel="3" x14ac:dyDescent="0.25">
      <c r="A9" s="40" t="s">
        <v>19</v>
      </c>
      <c r="B9" s="41"/>
      <c r="C9" s="40" t="str">
        <f>D9</f>
        <v>Hương Thủy</v>
      </c>
      <c r="D9" s="103" t="s">
        <v>22</v>
      </c>
      <c r="E9" s="103" t="s">
        <v>23</v>
      </c>
      <c r="F9" s="104">
        <v>9</v>
      </c>
      <c r="G9" s="105">
        <v>2757</v>
      </c>
      <c r="H9" s="104">
        <v>5224936.5576881059</v>
      </c>
      <c r="I9" s="104">
        <f>+Tracking!I8</f>
        <v>579696.94207999995</v>
      </c>
      <c r="J9" s="106">
        <f t="shared" si="0"/>
        <v>0.11094813031308849</v>
      </c>
      <c r="K9" s="107">
        <f>+Tracking!K8</f>
        <v>798245.77231999999</v>
      </c>
      <c r="L9" s="106">
        <f t="shared" si="1"/>
        <v>0.15277616551064924</v>
      </c>
      <c r="M9" s="107">
        <f t="shared" si="2"/>
        <v>200959.09837261945</v>
      </c>
      <c r="N9" s="108"/>
      <c r="O9" s="109">
        <f>+Tracking!O8</f>
        <v>0</v>
      </c>
      <c r="P9" s="106">
        <f t="shared" si="3"/>
        <v>0</v>
      </c>
      <c r="Q9" s="110">
        <f>+Tracking!Q8</f>
        <v>218548.83023999998</v>
      </c>
      <c r="R9" s="106">
        <f t="shared" si="4"/>
        <v>1.0875289151365795</v>
      </c>
      <c r="S9" s="107">
        <f t="shared" si="9"/>
        <v>2800.4683192270527</v>
      </c>
      <c r="T9" s="107">
        <f t="shared" si="6"/>
        <v>902364.78610086953</v>
      </c>
      <c r="U9" s="106">
        <f t="shared" si="7"/>
        <v>0.17270349144682087</v>
      </c>
      <c r="V9" s="108"/>
      <c r="W9" s="107">
        <v>4754692.2674961761</v>
      </c>
      <c r="X9" s="107">
        <f>+Tracking!X8</f>
        <v>798245.77231999999</v>
      </c>
      <c r="Y9" s="106">
        <f t="shared" si="8"/>
        <v>0.16788589616554864</v>
      </c>
      <c r="Z9" s="108"/>
      <c r="AA9" s="109">
        <f>+Tracking!AA8</f>
        <v>0</v>
      </c>
      <c r="AB9" s="106">
        <f>+Tracking!AB8</f>
        <v>0</v>
      </c>
      <c r="AC9" s="109">
        <f>+Tracking!AC8</f>
        <v>218548.83023999998</v>
      </c>
      <c r="AD9" s="106">
        <f>+Tracking!AD8</f>
        <v>0</v>
      </c>
      <c r="AE9" s="111">
        <f>+W9-X9+1000000</f>
        <v>4956446.4951761756</v>
      </c>
    </row>
    <row r="10" spans="1:31" s="52" customFormat="1" ht="17.25" customHeight="1" outlineLevel="3" x14ac:dyDescent="0.25">
      <c r="A10" s="40" t="s">
        <v>19</v>
      </c>
      <c r="B10" s="41"/>
      <c r="C10" s="40" t="str">
        <f t="shared" ref="C10:C20" si="10">D10</f>
        <v>Lotte South</v>
      </c>
      <c r="D10" s="40" t="s">
        <v>24</v>
      </c>
      <c r="E10" s="40" t="s">
        <v>20</v>
      </c>
      <c r="F10" s="42">
        <v>2</v>
      </c>
      <c r="G10" s="44">
        <v>11</v>
      </c>
      <c r="H10" s="42">
        <v>777943.32302915526</v>
      </c>
      <c r="I10" s="42">
        <f>+Tracking!I9</f>
        <v>992280.39608000009</v>
      </c>
      <c r="J10" s="47">
        <f t="shared" si="0"/>
        <v>1.2755175945417967</v>
      </c>
      <c r="K10" s="46">
        <f>+Tracking!K9</f>
        <v>1048147.1847200001</v>
      </c>
      <c r="L10" s="47">
        <f t="shared" si="1"/>
        <v>1.3473310377402883</v>
      </c>
      <c r="M10" s="46">
        <f t="shared" si="2"/>
        <v>29920.897039582895</v>
      </c>
      <c r="O10" s="43">
        <f>+Tracking!O9</f>
        <v>0</v>
      </c>
      <c r="P10" s="47">
        <f t="shared" si="3"/>
        <v>0</v>
      </c>
      <c r="Q10" s="43">
        <f>+Tracking!Q9</f>
        <v>55866.788639999999</v>
      </c>
      <c r="R10" s="47">
        <f t="shared" si="4"/>
        <v>1.8671495231607802</v>
      </c>
      <c r="S10" s="46">
        <f t="shared" si="9"/>
        <v>21571.312958260871</v>
      </c>
      <c r="T10" s="46">
        <f t="shared" si="6"/>
        <v>1184862.0349008697</v>
      </c>
      <c r="U10" s="47">
        <f t="shared" si="7"/>
        <v>1.5230698687498911</v>
      </c>
      <c r="W10" s="46">
        <f>+H10</f>
        <v>777943.32302915526</v>
      </c>
      <c r="X10" s="46">
        <f>+Tracking!X9</f>
        <v>1048147.1847200001</v>
      </c>
      <c r="Y10" s="47">
        <f t="shared" si="8"/>
        <v>1.3473310377402883</v>
      </c>
      <c r="AA10" s="43">
        <f>+Tracking!AA9</f>
        <v>0</v>
      </c>
      <c r="AB10" s="47">
        <f>+Tracking!AB9</f>
        <v>0</v>
      </c>
      <c r="AC10" s="43">
        <f>+Tracking!AC9</f>
        <v>55866.788639999999</v>
      </c>
      <c r="AD10" s="47">
        <f>+Tracking!AD9</f>
        <v>0</v>
      </c>
      <c r="AE10" s="102"/>
    </row>
    <row r="11" spans="1:31" s="52" customFormat="1" ht="17.25" customHeight="1" outlineLevel="3" x14ac:dyDescent="0.25">
      <c r="A11" s="40" t="s">
        <v>19</v>
      </c>
      <c r="B11" s="41"/>
      <c r="C11" s="40" t="str">
        <f t="shared" si="10"/>
        <v>Big C South</v>
      </c>
      <c r="D11" s="40" t="s">
        <v>25</v>
      </c>
      <c r="E11" s="40" t="s">
        <v>20</v>
      </c>
      <c r="F11" s="42">
        <v>5</v>
      </c>
      <c r="G11" s="44">
        <v>26</v>
      </c>
      <c r="H11" s="42">
        <v>528853.76758468978</v>
      </c>
      <c r="I11" s="42">
        <f>+Tracking!I10</f>
        <v>841117.14235999994</v>
      </c>
      <c r="J11" s="47">
        <f t="shared" si="0"/>
        <v>1.5904531534330135</v>
      </c>
      <c r="K11" s="46">
        <f>+Tracking!K10</f>
        <v>841117.14235999994</v>
      </c>
      <c r="L11" s="47">
        <f t="shared" si="1"/>
        <v>1.5904531534330135</v>
      </c>
      <c r="M11" s="46">
        <f t="shared" si="2"/>
        <v>20340.529522488068</v>
      </c>
      <c r="O11" s="43">
        <f>+Tracking!O10</f>
        <v>0</v>
      </c>
      <c r="P11" s="47">
        <f t="shared" si="3"/>
        <v>0</v>
      </c>
      <c r="Q11" s="43">
        <f>+Tracking!Q10</f>
        <v>0</v>
      </c>
      <c r="R11" s="47">
        <f t="shared" si="4"/>
        <v>0</v>
      </c>
      <c r="S11" s="46">
        <f t="shared" si="9"/>
        <v>7314.0621074782612</v>
      </c>
      <c r="T11" s="46">
        <f t="shared" si="6"/>
        <v>950828.07397217373</v>
      </c>
      <c r="U11" s="47">
        <f t="shared" si="7"/>
        <v>1.7979035647503629</v>
      </c>
      <c r="W11" s="46">
        <f t="shared" ref="W11" si="11">+H11</f>
        <v>528853.76758468978</v>
      </c>
      <c r="X11" s="46">
        <f>+Tracking!X10</f>
        <v>841117.14235999994</v>
      </c>
      <c r="Y11" s="47">
        <f t="shared" si="8"/>
        <v>1.5904531534330135</v>
      </c>
      <c r="AA11" s="43">
        <f>+Tracking!AA10</f>
        <v>0</v>
      </c>
      <c r="AB11" s="47">
        <f>+Tracking!AB10</f>
        <v>0</v>
      </c>
      <c r="AC11" s="43">
        <f>+Tracking!AC10</f>
        <v>0</v>
      </c>
      <c r="AD11" s="47">
        <f>+Tracking!AD10</f>
        <v>0</v>
      </c>
      <c r="AE11" s="102"/>
    </row>
    <row r="12" spans="1:31" s="52" customFormat="1" ht="17.25" customHeight="1" outlineLevel="3" x14ac:dyDescent="0.25">
      <c r="A12" s="40" t="s">
        <v>19</v>
      </c>
      <c r="B12" s="41"/>
      <c r="C12" s="40" t="s">
        <v>26</v>
      </c>
      <c r="D12" s="40" t="s">
        <v>27</v>
      </c>
      <c r="E12" s="40" t="s">
        <v>28</v>
      </c>
      <c r="F12" s="42">
        <v>8</v>
      </c>
      <c r="G12" s="44">
        <f>105+275</f>
        <v>380</v>
      </c>
      <c r="H12" s="42">
        <v>2435347.2535576914</v>
      </c>
      <c r="I12" s="42">
        <f>+Tracking!I11</f>
        <v>5769401.0639999947</v>
      </c>
      <c r="J12" s="47">
        <f t="shared" si="0"/>
        <v>2.3690260415929316</v>
      </c>
      <c r="K12" s="46">
        <f>+Tracking!K11</f>
        <v>6078990.5729999943</v>
      </c>
      <c r="L12" s="47">
        <f t="shared" si="1"/>
        <v>2.4961493947606304</v>
      </c>
      <c r="M12" s="46">
        <f t="shared" si="2"/>
        <v>93667.2020599112</v>
      </c>
      <c r="O12" s="43">
        <f>+Tracking!O11</f>
        <v>219887.391</v>
      </c>
      <c r="P12" s="47">
        <f t="shared" si="3"/>
        <v>2.3475387986859704</v>
      </c>
      <c r="Q12" s="43">
        <f>+Tracking!Q11</f>
        <v>89702.118000000002</v>
      </c>
      <c r="R12" s="47">
        <f t="shared" si="4"/>
        <v>0.9576683836742016</v>
      </c>
      <c r="S12" s="46">
        <f t="shared" si="9"/>
        <v>31355.440565217363</v>
      </c>
      <c r="T12" s="46">
        <f t="shared" si="6"/>
        <v>6871902.3868695581</v>
      </c>
      <c r="U12" s="47">
        <f t="shared" si="7"/>
        <v>2.8217340984250598</v>
      </c>
      <c r="W12" s="46">
        <v>3225562.040699455</v>
      </c>
      <c r="X12" s="46">
        <f>+Tracking!X11</f>
        <v>4883170.7606400009</v>
      </c>
      <c r="Y12" s="47">
        <f t="shared" si="8"/>
        <v>1.5138976398609583</v>
      </c>
      <c r="AA12" s="43">
        <f>+Tracking!AA11</f>
        <v>0</v>
      </c>
      <c r="AB12" s="47">
        <f>+Tracking!AB11</f>
        <v>0</v>
      </c>
      <c r="AC12" s="43">
        <f>+Tracking!AC11</f>
        <v>180180.18</v>
      </c>
      <c r="AD12" s="47">
        <f>+Tracking!AD11</f>
        <v>0</v>
      </c>
      <c r="AE12" s="102"/>
    </row>
    <row r="13" spans="1:31" s="39" customFormat="1" ht="17.25" customHeight="1" outlineLevel="1" x14ac:dyDescent="0.25">
      <c r="A13" s="48" t="s">
        <v>29</v>
      </c>
      <c r="B13" s="49"/>
      <c r="C13" s="48"/>
      <c r="D13" s="48"/>
      <c r="E13" s="48"/>
      <c r="F13" s="50">
        <f>SUM(F14:F20)</f>
        <v>9</v>
      </c>
      <c r="G13" s="50">
        <f>SUM(G14:G20)</f>
        <v>2467</v>
      </c>
      <c r="H13" s="50">
        <f>+SUM(H14:H20)</f>
        <v>3297472.2944684396</v>
      </c>
      <c r="I13" s="50" t="e">
        <f>+Tracking!#REF!</f>
        <v>#REF!</v>
      </c>
      <c r="J13" s="51">
        <f t="shared" si="0"/>
        <v>0</v>
      </c>
      <c r="K13" s="50" t="e">
        <f>+Tracking!#REF!</f>
        <v>#REF!</v>
      </c>
      <c r="L13" s="51">
        <f t="shared" si="1"/>
        <v>0</v>
      </c>
      <c r="M13" s="50">
        <f t="shared" si="2"/>
        <v>126825.85747955537</v>
      </c>
      <c r="O13" s="50" t="e">
        <f>+Tracking!#REF!</f>
        <v>#REF!</v>
      </c>
      <c r="P13" s="51">
        <f t="shared" si="3"/>
        <v>0</v>
      </c>
      <c r="Q13" s="50" t="e">
        <f>+Tracking!#REF!</f>
        <v>#REF!</v>
      </c>
      <c r="R13" s="51">
        <f t="shared" si="4"/>
        <v>0</v>
      </c>
      <c r="S13" s="50">
        <f t="shared" si="9"/>
        <v>0</v>
      </c>
      <c r="T13" s="50" t="e">
        <f t="shared" si="6"/>
        <v>#REF!</v>
      </c>
      <c r="U13" s="51">
        <f t="shared" si="7"/>
        <v>0</v>
      </c>
      <c r="W13" s="50">
        <f>+SUM(W14:W20)</f>
        <v>3205079.0506170099</v>
      </c>
      <c r="X13" s="50" t="e">
        <f>+Tracking!#REF!</f>
        <v>#REF!</v>
      </c>
      <c r="Y13" s="51">
        <f t="shared" si="8"/>
        <v>0</v>
      </c>
      <c r="AA13" s="50" t="e">
        <f>+Tracking!#REF!</f>
        <v>#REF!</v>
      </c>
      <c r="AB13" s="51" t="e">
        <f>+Tracking!#REF!</f>
        <v>#REF!</v>
      </c>
      <c r="AC13" s="50" t="e">
        <f>+Tracking!#REF!</f>
        <v>#REF!</v>
      </c>
      <c r="AD13" s="51" t="e">
        <f>+Tracking!#REF!</f>
        <v>#REF!</v>
      </c>
    </row>
    <row r="14" spans="1:31" s="52" customFormat="1" ht="17.25" customHeight="1" outlineLevel="3" x14ac:dyDescent="0.25">
      <c r="A14" s="40" t="s">
        <v>19</v>
      </c>
      <c r="B14" s="41"/>
      <c r="C14" s="40" t="s">
        <v>67</v>
      </c>
      <c r="D14" s="103" t="s">
        <v>67</v>
      </c>
      <c r="E14" s="103" t="s">
        <v>56</v>
      </c>
      <c r="F14" s="104">
        <v>5</v>
      </c>
      <c r="G14" s="105">
        <v>2398</v>
      </c>
      <c r="H14" s="104">
        <v>1980744.8893150173</v>
      </c>
      <c r="I14" s="104" t="e">
        <f>+Tracking!#REF!</f>
        <v>#REF!</v>
      </c>
      <c r="J14" s="106">
        <f t="shared" si="0"/>
        <v>0</v>
      </c>
      <c r="K14" s="107" t="e">
        <f>+Tracking!#REF!</f>
        <v>#REF!</v>
      </c>
      <c r="L14" s="106">
        <f t="shared" si="1"/>
        <v>0</v>
      </c>
      <c r="M14" s="107">
        <f t="shared" si="2"/>
        <v>76182.495742885279</v>
      </c>
      <c r="N14" s="108"/>
      <c r="O14" s="109" t="e">
        <f>+Tracking!#REF!</f>
        <v>#REF!</v>
      </c>
      <c r="P14" s="106">
        <f t="shared" si="3"/>
        <v>0</v>
      </c>
      <c r="Q14" s="109" t="e">
        <f>+Tracking!#REF!</f>
        <v>#REF!</v>
      </c>
      <c r="R14" s="106">
        <f t="shared" si="4"/>
        <v>0</v>
      </c>
      <c r="S14" s="107">
        <f t="shared" si="9"/>
        <v>0</v>
      </c>
      <c r="T14" s="107" t="e">
        <f t="shared" si="6"/>
        <v>#REF!</v>
      </c>
      <c r="U14" s="106">
        <f t="shared" si="7"/>
        <v>0</v>
      </c>
      <c r="V14" s="108"/>
      <c r="W14" s="107">
        <v>1802477.8492766658</v>
      </c>
      <c r="X14" s="107" t="e">
        <f>+Tracking!#REF!</f>
        <v>#REF!</v>
      </c>
      <c r="Y14" s="106">
        <f t="shared" si="8"/>
        <v>0</v>
      </c>
      <c r="Z14" s="108"/>
      <c r="AA14" s="109" t="e">
        <f>+Tracking!#REF!</f>
        <v>#REF!</v>
      </c>
      <c r="AB14" s="106" t="e">
        <f>+Tracking!#REF!</f>
        <v>#REF!</v>
      </c>
      <c r="AC14" s="109" t="e">
        <f>+Tracking!#REF!</f>
        <v>#REF!</v>
      </c>
      <c r="AD14" s="106" t="e">
        <f>+Tracking!#REF!</f>
        <v>#REF!</v>
      </c>
      <c r="AE14" s="111" t="e">
        <f>2200000-X14</f>
        <v>#REF!</v>
      </c>
    </row>
    <row r="15" spans="1:31" s="52" customFormat="1" ht="17.25" customHeight="1" outlineLevel="3" x14ac:dyDescent="0.25">
      <c r="A15" s="40" t="s">
        <v>19</v>
      </c>
      <c r="B15" s="41"/>
      <c r="C15" s="40" t="s">
        <v>30</v>
      </c>
      <c r="D15" s="40" t="s">
        <v>31</v>
      </c>
      <c r="E15" s="40" t="s">
        <v>56</v>
      </c>
      <c r="F15" s="42">
        <v>1</v>
      </c>
      <c r="G15" s="44">
        <v>1</v>
      </c>
      <c r="H15" s="42">
        <v>441654.45629591937</v>
      </c>
      <c r="I15" s="42" t="e">
        <f>+Tracking!#REF!</f>
        <v>#REF!</v>
      </c>
      <c r="J15" s="47">
        <f t="shared" si="0"/>
        <v>0</v>
      </c>
      <c r="K15" s="46" t="e">
        <f>+Tracking!#REF!</f>
        <v>#REF!</v>
      </c>
      <c r="L15" s="47">
        <f t="shared" si="1"/>
        <v>0</v>
      </c>
      <c r="M15" s="46">
        <f t="shared" si="2"/>
        <v>16986.709857535359</v>
      </c>
      <c r="O15" s="43" t="e">
        <f>+Tracking!#REF!</f>
        <v>#REF!</v>
      </c>
      <c r="P15" s="47">
        <f t="shared" si="3"/>
        <v>0</v>
      </c>
      <c r="Q15" s="43" t="e">
        <f>+Tracking!#REF!</f>
        <v>#REF!</v>
      </c>
      <c r="R15" s="47">
        <f t="shared" si="4"/>
        <v>0</v>
      </c>
      <c r="S15" s="46">
        <f t="shared" si="9"/>
        <v>0</v>
      </c>
      <c r="T15" s="46" t="e">
        <f t="shared" si="6"/>
        <v>#REF!</v>
      </c>
      <c r="U15" s="47">
        <f t="shared" si="7"/>
        <v>0</v>
      </c>
      <c r="W15" s="46">
        <f t="shared" ref="W15:W18" si="12">+H15</f>
        <v>441654.45629591937</v>
      </c>
      <c r="X15" s="46" t="e">
        <f>+Tracking!#REF!</f>
        <v>#REF!</v>
      </c>
      <c r="Y15" s="47">
        <f t="shared" si="8"/>
        <v>0</v>
      </c>
      <c r="AA15" s="43" t="e">
        <f>+Tracking!#REF!</f>
        <v>#REF!</v>
      </c>
      <c r="AB15" s="47" t="e">
        <f>+Tracking!#REF!</f>
        <v>#REF!</v>
      </c>
      <c r="AC15" s="43" t="e">
        <f>+Tracking!#REF!</f>
        <v>#REF!</v>
      </c>
      <c r="AD15" s="47" t="e">
        <f>+Tracking!#REF!</f>
        <v>#REF!</v>
      </c>
      <c r="AE15" s="102"/>
    </row>
    <row r="16" spans="1:31" s="52" customFormat="1" ht="17.25" customHeight="1" outlineLevel="3" x14ac:dyDescent="0.25">
      <c r="A16" s="40" t="s">
        <v>19</v>
      </c>
      <c r="B16" s="41"/>
      <c r="C16" s="40" t="str">
        <f t="shared" si="10"/>
        <v>Lotte North</v>
      </c>
      <c r="D16" s="40" t="s">
        <v>32</v>
      </c>
      <c r="E16" s="40" t="s">
        <v>56</v>
      </c>
      <c r="F16" s="42">
        <v>1</v>
      </c>
      <c r="G16" s="44">
        <v>3</v>
      </c>
      <c r="H16" s="42">
        <v>193995.90920825882</v>
      </c>
      <c r="I16" s="42" t="e">
        <f>+Tracking!#REF!</f>
        <v>#REF!</v>
      </c>
      <c r="J16" s="47">
        <f t="shared" si="0"/>
        <v>0</v>
      </c>
      <c r="K16" s="46" t="e">
        <f>+Tracking!#REF!</f>
        <v>#REF!</v>
      </c>
      <c r="L16" s="47">
        <f t="shared" si="1"/>
        <v>0</v>
      </c>
      <c r="M16" s="46">
        <f t="shared" si="2"/>
        <v>7461.3811233945698</v>
      </c>
      <c r="O16" s="43" t="e">
        <f>+Tracking!#REF!</f>
        <v>#REF!</v>
      </c>
      <c r="P16" s="47">
        <f t="shared" si="3"/>
        <v>0</v>
      </c>
      <c r="Q16" s="43" t="e">
        <f>+Tracking!#REF!</f>
        <v>#REF!</v>
      </c>
      <c r="R16" s="47">
        <f t="shared" si="4"/>
        <v>0</v>
      </c>
      <c r="S16" s="46">
        <f t="shared" si="9"/>
        <v>0</v>
      </c>
      <c r="T16" s="46" t="e">
        <f t="shared" si="6"/>
        <v>#REF!</v>
      </c>
      <c r="U16" s="47">
        <f t="shared" si="7"/>
        <v>0</v>
      </c>
      <c r="W16" s="46">
        <f t="shared" si="12"/>
        <v>193995.90920825882</v>
      </c>
      <c r="X16" s="46" t="e">
        <f>+Tracking!#REF!</f>
        <v>#REF!</v>
      </c>
      <c r="Y16" s="47">
        <f t="shared" si="8"/>
        <v>0</v>
      </c>
      <c r="AA16" s="43" t="e">
        <f>+Tracking!#REF!</f>
        <v>#REF!</v>
      </c>
      <c r="AB16" s="47" t="e">
        <f>+Tracking!#REF!</f>
        <v>#REF!</v>
      </c>
      <c r="AC16" s="43" t="e">
        <f>+Tracking!#REF!</f>
        <v>#REF!</v>
      </c>
      <c r="AD16" s="47" t="e">
        <f>+Tracking!#REF!</f>
        <v>#REF!</v>
      </c>
      <c r="AE16" s="102"/>
    </row>
    <row r="17" spans="1:31" s="52" customFormat="1" ht="17.25" customHeight="1" outlineLevel="3" x14ac:dyDescent="0.25">
      <c r="A17" s="40" t="s">
        <v>19</v>
      </c>
      <c r="B17" s="41"/>
      <c r="C17" s="40" t="str">
        <f t="shared" si="10"/>
        <v>Big C Cen</v>
      </c>
      <c r="D17" s="40" t="s">
        <v>33</v>
      </c>
      <c r="E17" s="40" t="s">
        <v>56</v>
      </c>
      <c r="F17" s="42">
        <v>1</v>
      </c>
      <c r="G17" s="44">
        <v>5</v>
      </c>
      <c r="H17" s="42">
        <v>137170.86289368654</v>
      </c>
      <c r="I17" s="42" t="e">
        <f>+Tracking!#REF!</f>
        <v>#REF!</v>
      </c>
      <c r="J17" s="47">
        <f t="shared" si="0"/>
        <v>0</v>
      </c>
      <c r="K17" s="46" t="e">
        <f>+Tracking!#REF!</f>
        <v>#REF!</v>
      </c>
      <c r="L17" s="47">
        <f t="shared" si="1"/>
        <v>0</v>
      </c>
      <c r="M17" s="46">
        <f t="shared" si="2"/>
        <v>5275.8024189879443</v>
      </c>
      <c r="O17" s="43" t="e">
        <f>+Tracking!#REF!</f>
        <v>#REF!</v>
      </c>
      <c r="P17" s="47">
        <f t="shared" si="3"/>
        <v>0</v>
      </c>
      <c r="Q17" s="43" t="e">
        <f>+Tracking!#REF!</f>
        <v>#REF!</v>
      </c>
      <c r="R17" s="47">
        <f t="shared" si="4"/>
        <v>0</v>
      </c>
      <c r="S17" s="46">
        <f t="shared" si="9"/>
        <v>0</v>
      </c>
      <c r="T17" s="46" t="e">
        <f t="shared" si="6"/>
        <v>#REF!</v>
      </c>
      <c r="U17" s="47">
        <f t="shared" si="7"/>
        <v>0</v>
      </c>
      <c r="W17" s="46">
        <f t="shared" si="12"/>
        <v>137170.86289368654</v>
      </c>
      <c r="X17" s="46" t="e">
        <f>+Tracking!#REF!</f>
        <v>#REF!</v>
      </c>
      <c r="Y17" s="47">
        <f t="shared" si="8"/>
        <v>0</v>
      </c>
      <c r="AA17" s="43" t="e">
        <f>+Tracking!#REF!</f>
        <v>#REF!</v>
      </c>
      <c r="AB17" s="47" t="e">
        <f>+Tracking!#REF!</f>
        <v>#REF!</v>
      </c>
      <c r="AC17" s="43" t="e">
        <f>+Tracking!#REF!</f>
        <v>#REF!</v>
      </c>
      <c r="AD17" s="47" t="e">
        <f>+Tracking!#REF!</f>
        <v>#REF!</v>
      </c>
      <c r="AE17" s="102"/>
    </row>
    <row r="18" spans="1:31" s="52" customFormat="1" ht="17.25" customHeight="1" outlineLevel="3" x14ac:dyDescent="0.25">
      <c r="A18" s="40" t="s">
        <v>19</v>
      </c>
      <c r="B18" s="41"/>
      <c r="C18" s="40" t="str">
        <f t="shared" si="10"/>
        <v>Big C North</v>
      </c>
      <c r="D18" s="40" t="s">
        <v>34</v>
      </c>
      <c r="E18" s="40" t="s">
        <v>56</v>
      </c>
      <c r="F18" s="42">
        <v>1</v>
      </c>
      <c r="G18" s="44">
        <v>20</v>
      </c>
      <c r="H18" s="42">
        <v>279253.43031324918</v>
      </c>
      <c r="I18" s="42" t="e">
        <f>+Tracking!#REF!</f>
        <v>#REF!</v>
      </c>
      <c r="J18" s="47">
        <f t="shared" si="0"/>
        <v>0</v>
      </c>
      <c r="K18" s="46" t="e">
        <f>+Tracking!#REF!</f>
        <v>#REF!</v>
      </c>
      <c r="L18" s="47">
        <f t="shared" si="1"/>
        <v>0</v>
      </c>
      <c r="M18" s="46">
        <f t="shared" si="2"/>
        <v>10740.516550509583</v>
      </c>
      <c r="O18" s="43" t="e">
        <f>+Tracking!#REF!</f>
        <v>#REF!</v>
      </c>
      <c r="P18" s="47">
        <f t="shared" si="3"/>
        <v>0</v>
      </c>
      <c r="Q18" s="43" t="e">
        <f>+Tracking!#REF!</f>
        <v>#REF!</v>
      </c>
      <c r="R18" s="47">
        <f t="shared" si="4"/>
        <v>0</v>
      </c>
      <c r="S18" s="46">
        <f t="shared" si="9"/>
        <v>0</v>
      </c>
      <c r="T18" s="46" t="e">
        <f t="shared" si="6"/>
        <v>#REF!</v>
      </c>
      <c r="U18" s="47">
        <f t="shared" si="7"/>
        <v>0</v>
      </c>
      <c r="W18" s="46">
        <f t="shared" si="12"/>
        <v>279253.43031324918</v>
      </c>
      <c r="X18" s="46" t="e">
        <f>+Tracking!#REF!</f>
        <v>#REF!</v>
      </c>
      <c r="Y18" s="47">
        <f t="shared" si="8"/>
        <v>0</v>
      </c>
      <c r="AA18" s="43" t="e">
        <f>+Tracking!#REF!</f>
        <v>#REF!</v>
      </c>
      <c r="AB18" s="47" t="e">
        <f>+Tracking!#REF!</f>
        <v>#REF!</v>
      </c>
      <c r="AC18" s="43" t="e">
        <f>+Tracking!#REF!</f>
        <v>#REF!</v>
      </c>
      <c r="AD18" s="47" t="e">
        <f>+Tracking!#REF!</f>
        <v>#REF!</v>
      </c>
      <c r="AE18" s="102"/>
    </row>
    <row r="19" spans="1:31" s="52" customFormat="1" ht="17.25" customHeight="1" outlineLevel="3" x14ac:dyDescent="0.25">
      <c r="A19" s="40" t="s">
        <v>19</v>
      </c>
      <c r="B19" s="41"/>
      <c r="C19" s="40" t="str">
        <f t="shared" si="10"/>
        <v>Co.op Cen</v>
      </c>
      <c r="D19" s="40" t="s">
        <v>35</v>
      </c>
      <c r="E19" s="40" t="s">
        <v>56</v>
      </c>
      <c r="F19" s="42">
        <v>0</v>
      </c>
      <c r="G19" s="44">
        <v>10</v>
      </c>
      <c r="H19" s="42">
        <v>151344.61287238551</v>
      </c>
      <c r="I19" s="42" t="e">
        <f>+Tracking!#REF!</f>
        <v>#REF!</v>
      </c>
      <c r="J19" s="47">
        <f t="shared" si="0"/>
        <v>0</v>
      </c>
      <c r="K19" s="46" t="e">
        <f>+Tracking!#REF!</f>
        <v>#REF!</v>
      </c>
      <c r="L19" s="47">
        <f t="shared" si="1"/>
        <v>0</v>
      </c>
      <c r="M19" s="46">
        <f t="shared" si="2"/>
        <v>5820.9466489379038</v>
      </c>
      <c r="O19" s="43" t="e">
        <f>+Tracking!#REF!</f>
        <v>#REF!</v>
      </c>
      <c r="P19" s="47">
        <f t="shared" si="3"/>
        <v>0</v>
      </c>
      <c r="Q19" s="43" t="e">
        <f>+Tracking!#REF!</f>
        <v>#REF!</v>
      </c>
      <c r="R19" s="47">
        <f t="shared" si="4"/>
        <v>0</v>
      </c>
      <c r="S19" s="46">
        <f t="shared" si="9"/>
        <v>0</v>
      </c>
      <c r="T19" s="46" t="e">
        <f t="shared" si="6"/>
        <v>#REF!</v>
      </c>
      <c r="U19" s="47">
        <f t="shared" si="7"/>
        <v>0</v>
      </c>
      <c r="W19" s="46">
        <v>200452.49712638426</v>
      </c>
      <c r="X19" s="46" t="e">
        <f>+Tracking!#REF!</f>
        <v>#REF!</v>
      </c>
      <c r="Y19" s="47">
        <f t="shared" si="8"/>
        <v>0</v>
      </c>
      <c r="AA19" s="43" t="e">
        <f>+Tracking!#REF!</f>
        <v>#REF!</v>
      </c>
      <c r="AB19" s="47" t="e">
        <f>+Tracking!#REF!</f>
        <v>#REF!</v>
      </c>
      <c r="AC19" s="43" t="e">
        <f>+Tracking!#REF!</f>
        <v>#REF!</v>
      </c>
      <c r="AD19" s="47" t="e">
        <f>+Tracking!#REF!</f>
        <v>#REF!</v>
      </c>
      <c r="AE19" s="102"/>
    </row>
    <row r="20" spans="1:31" s="52" customFormat="1" ht="17.25" customHeight="1" outlineLevel="3" x14ac:dyDescent="0.25">
      <c r="A20" s="40" t="s">
        <v>19</v>
      </c>
      <c r="B20" s="41"/>
      <c r="C20" s="40" t="str">
        <f t="shared" si="10"/>
        <v>Co.op North</v>
      </c>
      <c r="D20" s="40" t="s">
        <v>36</v>
      </c>
      <c r="E20" s="40" t="s">
        <v>56</v>
      </c>
      <c r="F20" s="42">
        <v>0</v>
      </c>
      <c r="G20" s="44">
        <f>12+18</f>
        <v>30</v>
      </c>
      <c r="H20" s="42">
        <v>113308.1335699232</v>
      </c>
      <c r="I20" s="42" t="e">
        <f>+Tracking!#REF!</f>
        <v>#REF!</v>
      </c>
      <c r="J20" s="47">
        <f t="shared" si="0"/>
        <v>0</v>
      </c>
      <c r="K20" s="46" t="e">
        <f>+Tracking!#REF!</f>
        <v>#REF!</v>
      </c>
      <c r="L20" s="47">
        <f t="shared" si="1"/>
        <v>0</v>
      </c>
      <c r="M20" s="46">
        <f t="shared" si="2"/>
        <v>4358.0051373047381</v>
      </c>
      <c r="O20" s="43" t="e">
        <f>+Tracking!#REF!</f>
        <v>#REF!</v>
      </c>
      <c r="P20" s="47">
        <f t="shared" si="3"/>
        <v>0</v>
      </c>
      <c r="Q20" s="43" t="e">
        <f>+Tracking!#REF!</f>
        <v>#REF!</v>
      </c>
      <c r="R20" s="47">
        <f t="shared" si="4"/>
        <v>0</v>
      </c>
      <c r="S20" s="46">
        <f t="shared" si="9"/>
        <v>0</v>
      </c>
      <c r="T20" s="46" t="e">
        <f t="shared" si="6"/>
        <v>#REF!</v>
      </c>
      <c r="U20" s="47">
        <f t="shared" si="7"/>
        <v>0</v>
      </c>
      <c r="W20" s="46">
        <v>150074.04550284598</v>
      </c>
      <c r="X20" s="46" t="e">
        <f>+Tracking!#REF!</f>
        <v>#REF!</v>
      </c>
      <c r="Y20" s="47">
        <f t="shared" si="8"/>
        <v>0</v>
      </c>
      <c r="AA20" s="43" t="e">
        <f>+Tracking!#REF!</f>
        <v>#REF!</v>
      </c>
      <c r="AB20" s="47" t="e">
        <f>+Tracking!#REF!</f>
        <v>#REF!</v>
      </c>
      <c r="AC20" s="43" t="e">
        <f>+Tracking!#REF!</f>
        <v>#REF!</v>
      </c>
      <c r="AD20" s="47" t="e">
        <f>+Tracking!#REF!</f>
        <v>#REF!</v>
      </c>
      <c r="AE20" s="102"/>
    </row>
    <row r="21" spans="1:31" s="45" customFormat="1" x14ac:dyDescent="0.25">
      <c r="A21" s="53"/>
      <c r="C21" s="53"/>
      <c r="D21" s="54"/>
      <c r="E21" s="54"/>
      <c r="F21" s="54"/>
      <c r="G21" s="54"/>
      <c r="H21" s="54"/>
      <c r="I21" s="55"/>
      <c r="J21" s="55"/>
      <c r="K21" s="55"/>
      <c r="W21" s="55"/>
      <c r="X21" s="55"/>
      <c r="Y21" s="55"/>
    </row>
    <row r="22" spans="1:31" s="74" customFormat="1" x14ac:dyDescent="0.25">
      <c r="A22" s="73"/>
      <c r="C22" s="73"/>
      <c r="D22" s="73"/>
      <c r="E22" s="75"/>
      <c r="F22" s="75"/>
      <c r="G22" s="75"/>
      <c r="H22" s="91"/>
      <c r="I22" s="92"/>
      <c r="J22" s="76"/>
      <c r="K22" s="33"/>
      <c r="Q22" s="99"/>
      <c r="W22" s="77">
        <f>+W10+W11</f>
        <v>1306797.090613845</v>
      </c>
      <c r="X22" s="82"/>
      <c r="Y22" s="76"/>
      <c r="AC22" s="100"/>
    </row>
    <row r="23" spans="1:31" s="65" customFormat="1" ht="21.6" customHeight="1" x14ac:dyDescent="0.25">
      <c r="A23" s="73"/>
      <c r="B23" s="74"/>
      <c r="C23" s="73"/>
      <c r="D23" s="73"/>
      <c r="E23" s="73"/>
      <c r="F23" s="73"/>
      <c r="G23" s="73"/>
      <c r="H23" s="95"/>
      <c r="I23" s="85"/>
      <c r="J23" s="62"/>
      <c r="K23" s="81"/>
      <c r="O23" s="78"/>
      <c r="Q23" s="80"/>
      <c r="W23" s="87"/>
      <c r="X23" s="89"/>
      <c r="Y23" s="86"/>
      <c r="Z23" s="4"/>
      <c r="AA23" s="4"/>
      <c r="AB23" s="4"/>
      <c r="AC23" s="4"/>
      <c r="AD23" s="4"/>
    </row>
    <row r="24" spans="1:31" s="65" customFormat="1" ht="21.6" customHeight="1" x14ac:dyDescent="0.25">
      <c r="A24" s="73"/>
      <c r="B24" s="74"/>
      <c r="C24" s="73"/>
      <c r="D24" s="73"/>
      <c r="E24" s="73"/>
      <c r="F24" s="73"/>
      <c r="G24" s="73"/>
      <c r="H24" s="96"/>
      <c r="I24" s="94"/>
      <c r="J24" s="62"/>
      <c r="K24" s="81"/>
      <c r="O24" s="65">
        <v>96553</v>
      </c>
      <c r="W24" s="56"/>
      <c r="X24" s="58"/>
      <c r="Y24" s="86"/>
      <c r="Z24" s="4"/>
      <c r="AA24" s="4"/>
      <c r="AB24" s="4"/>
      <c r="AC24" s="72"/>
      <c r="AD24" s="4"/>
    </row>
    <row r="25" spans="1:31" ht="21.6" customHeight="1" x14ac:dyDescent="0.25">
      <c r="E25" s="54"/>
      <c r="F25" s="54"/>
      <c r="G25" s="54"/>
      <c r="H25" s="97"/>
      <c r="I25" s="98"/>
      <c r="K25" s="70"/>
      <c r="AC25" s="72"/>
    </row>
    <row r="26" spans="1:31" ht="21.6" customHeight="1" x14ac:dyDescent="0.25">
      <c r="E26" s="54"/>
      <c r="F26" s="54"/>
      <c r="G26" s="54"/>
      <c r="H26" s="93"/>
      <c r="I26" s="83"/>
      <c r="K26" s="59"/>
      <c r="X26" s="58"/>
    </row>
    <row r="27" spans="1:31" ht="21.6" customHeight="1" x14ac:dyDescent="0.25">
      <c r="E27" s="54"/>
      <c r="F27" s="54"/>
      <c r="G27" s="54"/>
      <c r="H27" s="95"/>
      <c r="I27" s="94"/>
      <c r="K27" s="70"/>
      <c r="X27" s="58"/>
    </row>
    <row r="28" spans="1:31" x14ac:dyDescent="0.25">
      <c r="E28" s="54"/>
      <c r="F28" s="54"/>
      <c r="G28" s="54"/>
      <c r="H28" s="93"/>
      <c r="I28" s="79"/>
      <c r="K28" s="70"/>
    </row>
    <row r="29" spans="1:31" x14ac:dyDescent="0.25">
      <c r="H29" s="96"/>
      <c r="I29" s="94"/>
      <c r="W29" s="87"/>
      <c r="X29" s="88"/>
    </row>
    <row r="30" spans="1:31" s="3" customFormat="1" x14ac:dyDescent="0.25">
      <c r="A30" s="53"/>
      <c r="B30" s="45"/>
      <c r="C30" s="53"/>
      <c r="D30" s="53"/>
      <c r="E30" s="53"/>
      <c r="F30" s="53"/>
      <c r="G30" s="53"/>
      <c r="H30" s="53"/>
      <c r="I30" s="6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3"/>
      <c r="X30" s="60"/>
      <c r="Z30" s="4"/>
      <c r="AA30" s="4"/>
      <c r="AB30" s="4"/>
      <c r="AC30" s="4"/>
      <c r="AD30" s="4"/>
    </row>
    <row r="31" spans="1:31" s="3" customFormat="1" x14ac:dyDescent="0.25">
      <c r="A31" s="53"/>
      <c r="B31" s="45"/>
      <c r="C31" s="53"/>
      <c r="D31" s="53"/>
      <c r="E31" s="53"/>
      <c r="F31" s="53"/>
      <c r="G31" s="53"/>
      <c r="H31" s="97"/>
      <c r="I31" s="9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90"/>
      <c r="X31" s="88"/>
      <c r="Z31" s="4"/>
      <c r="AA31" s="4"/>
      <c r="AB31" s="4"/>
      <c r="AC31" s="4"/>
      <c r="AD31" s="4"/>
    </row>
    <row r="37" spans="1:30" s="3" customFormat="1" x14ac:dyDescent="0.25">
      <c r="A37" s="53"/>
      <c r="B37" s="45"/>
      <c r="C37" s="53"/>
      <c r="D37" s="54"/>
      <c r="E37" s="53"/>
      <c r="F37" s="53"/>
      <c r="G37" s="53"/>
      <c r="H37" s="56"/>
      <c r="I37" s="5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6"/>
      <c r="X37" s="57"/>
      <c r="Z37" s="4"/>
      <c r="AA37" s="4"/>
      <c r="AB37" s="4"/>
      <c r="AC37" s="4"/>
      <c r="AD37" s="4"/>
    </row>
  </sheetData>
  <mergeCells count="9">
    <mergeCell ref="K5:L5"/>
    <mergeCell ref="O5:R5"/>
    <mergeCell ref="AA5:AB5"/>
    <mergeCell ref="AC5:AD5"/>
    <mergeCell ref="H4:M4"/>
    <mergeCell ref="O4:R4"/>
    <mergeCell ref="W4:Y4"/>
    <mergeCell ref="AA4:AB4"/>
    <mergeCell ref="AC4:AD4"/>
  </mergeCells>
  <conditionalFormatting sqref="C1:C1048576">
    <cfRule type="timePeriod" dxfId="0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</vt:lpstr>
      <vt:lpstr>Tracking_MTS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NBT_SA</dc:creator>
  <cp:lastModifiedBy>SA VP</cp:lastModifiedBy>
  <dcterms:created xsi:type="dcterms:W3CDTF">2023-05-10T02:21:46Z</dcterms:created>
  <dcterms:modified xsi:type="dcterms:W3CDTF">2024-10-28T11:16:10Z</dcterms:modified>
</cp:coreProperties>
</file>