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NU\Desktop\조롱이\0.사업예산관리\예산신청\인건비\"/>
    </mc:Choice>
  </mc:AlternateContent>
  <bookViews>
    <workbookView xWindow="1170" yWindow="1620" windowWidth="15855" windowHeight="9045" tabRatio="892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62913"/>
  <fileRecoveryPr autoRecover="0"/>
</workbook>
</file>

<file path=xl/calcChain.xml><?xml version="1.0" encoding="utf-8"?>
<calcChain xmlns="http://schemas.openxmlformats.org/spreadsheetml/2006/main">
  <c r="B34" i="2" l="1"/>
  <c r="N35" i="2"/>
  <c r="C6" i="2"/>
  <c r="J38" i="2"/>
  <c r="E38" i="2"/>
  <c r="N20" i="2"/>
  <c r="H24" i="2"/>
  <c r="H19" i="2"/>
  <c r="H38" i="2"/>
  <c r="H32" i="2"/>
  <c r="B32" i="2" l="1"/>
  <c r="I31" i="2"/>
  <c r="F38" i="2" s="1"/>
  <c r="G38" i="2" s="1"/>
  <c r="C32" i="2" l="1"/>
  <c r="E32" i="2"/>
  <c r="F32" i="2"/>
  <c r="G32" i="2" s="1"/>
  <c r="C5" i="2"/>
  <c r="D32" i="2" l="1"/>
  <c r="I32" i="2" s="1"/>
  <c r="J31" i="2" s="1"/>
  <c r="B19" i="2"/>
  <c r="B6" i="2"/>
  <c r="E19" i="2"/>
  <c r="I18" i="2"/>
  <c r="F24" i="2" s="1"/>
  <c r="G24" i="2" s="1"/>
  <c r="F19" i="2" l="1"/>
  <c r="G19" i="2" s="1"/>
  <c r="E24" i="2"/>
  <c r="J24" i="2" s="1"/>
  <c r="C19" i="2"/>
  <c r="D19" i="2" l="1"/>
  <c r="I19" i="2" s="1"/>
  <c r="J18" i="2" s="1"/>
  <c r="I5" i="2"/>
  <c r="D6" i="2" s="1"/>
  <c r="I6" i="2" l="1"/>
  <c r="J5" i="2" s="1"/>
  <c r="J11" i="2" l="1"/>
  <c r="C33" i="2"/>
  <c r="I33" i="2" s="1"/>
  <c r="E34" i="2" l="1"/>
  <c r="F34" i="2"/>
  <c r="G34" i="2" s="1"/>
  <c r="C34" i="2"/>
  <c r="H34" i="2"/>
  <c r="D34" i="2" l="1"/>
  <c r="I34" i="2" s="1"/>
  <c r="J33" i="2" s="1"/>
</calcChain>
</file>

<file path=xl/sharedStrings.xml><?xml version="1.0" encoding="utf-8"?>
<sst xmlns="http://schemas.openxmlformats.org/spreadsheetml/2006/main" count="81" uniqueCount="27">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</sst>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.0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176" fontId="7" fillId="0" borderId="0" xfId="0" applyNumberFormat="1" applyFont="1" applyAlignment="1">
      <alignment horizontal="centerContinuous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Continuous" vertical="center"/>
    </xf>
    <xf numFmtId="176" fontId="8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Continuous" vertical="center"/>
    </xf>
    <xf numFmtId="176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6" fontId="11" fillId="0" borderId="0" xfId="0" applyNumberFormat="1" applyFont="1" applyAlignment="1">
      <alignment horizontal="centerContinuous" vertical="center"/>
    </xf>
    <xf numFmtId="176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76" fontId="11" fillId="0" borderId="0" xfId="0" applyNumberFormat="1" applyFont="1" applyBorder="1" applyAlignment="1">
      <alignment horizontal="centerContinuous" vertical="center"/>
    </xf>
    <xf numFmtId="176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Continuous" vertical="center"/>
    </xf>
    <xf numFmtId="176" fontId="6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distributed"/>
    </xf>
    <xf numFmtId="176" fontId="16" fillId="0" borderId="1" xfId="0" applyNumberFormat="1" applyFont="1" applyFill="1" applyBorder="1" applyAlignment="1">
      <alignment horizontal="center" vertical="distributed"/>
    </xf>
    <xf numFmtId="176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Continuous" vertical="center"/>
    </xf>
    <xf numFmtId="176" fontId="17" fillId="0" borderId="2" xfId="0" applyNumberFormat="1" applyFont="1" applyFill="1" applyBorder="1" applyAlignment="1">
      <alignment vertical="distributed"/>
    </xf>
    <xf numFmtId="176" fontId="1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horizontal="centerContinuous" vertical="center"/>
    </xf>
    <xf numFmtId="41" fontId="13" fillId="0" borderId="2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15" fillId="2" borderId="8" xfId="0" applyNumberFormat="1" applyFont="1" applyFill="1" applyBorder="1" applyAlignment="1">
      <alignment horizontal="center" vertical="center"/>
    </xf>
    <xf numFmtId="176" fontId="15" fillId="2" borderId="9" xfId="0" applyNumberFormat="1" applyFont="1" applyFill="1" applyBorder="1" applyAlignment="1">
      <alignment horizontal="center" vertical="center"/>
    </xf>
    <xf numFmtId="176" fontId="18" fillId="0" borderId="8" xfId="0" applyNumberFormat="1" applyFont="1" applyFill="1" applyBorder="1" applyAlignment="1">
      <alignment horizontal="center" vertical="distributed"/>
    </xf>
    <xf numFmtId="176" fontId="18" fillId="0" borderId="9" xfId="0" applyNumberFormat="1" applyFont="1" applyFill="1" applyBorder="1" applyAlignment="1">
      <alignment horizontal="center" vertical="distributed"/>
    </xf>
    <xf numFmtId="176" fontId="13" fillId="0" borderId="1" xfId="0" applyNumberFormat="1" applyFont="1" applyBorder="1" applyAlignment="1">
      <alignment horizontal="center" vertical="center"/>
    </xf>
    <xf numFmtId="177" fontId="15" fillId="2" borderId="7" xfId="0" applyNumberFormat="1" applyFont="1" applyFill="1" applyBorder="1" applyAlignment="1">
      <alignment horizontal="center" vertical="center" wrapText="1"/>
    </xf>
    <xf numFmtId="177" fontId="15" fillId="2" borderId="6" xfId="0" applyNumberFormat="1" applyFont="1" applyFill="1" applyBorder="1" applyAlignment="1">
      <alignment horizontal="center" vertical="center" wrapText="1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3" xfId="2"/>
    <cellStyle name="표준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/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/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/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/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/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/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/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/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/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/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/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/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/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/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/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/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/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/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/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/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/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/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/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/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/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/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/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/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tabSelected="1" topLeftCell="A16" zoomScaleNormal="100" workbookViewId="0">
      <selection activeCell="N35" sqref="N35"/>
    </sheetView>
  </sheetViews>
  <sheetFormatPr defaultColWidth="9" defaultRowHeight="12" x14ac:dyDescent="0.3"/>
  <cols>
    <col min="1" max="1" width="8" style="18" bestFit="1" customWidth="1"/>
    <col min="2" max="2" width="13.125" style="16" bestFit="1" customWidth="1"/>
    <col min="3" max="3" width="16.25" style="3" bestFit="1" customWidth="1"/>
    <col min="4" max="4" width="8" style="3" bestFit="1" customWidth="1"/>
    <col min="5" max="8" width="10" style="3" bestFit="1" customWidth="1"/>
    <col min="9" max="9" width="11.875" style="2" bestFit="1" customWidth="1"/>
    <col min="10" max="10" width="11.875" style="4" bestFit="1" customWidth="1"/>
    <col min="11" max="16" width="9" style="3"/>
    <col min="17" max="30" width="9" style="4"/>
    <col min="31" max="16384" width="9" style="3"/>
  </cols>
  <sheetData>
    <row r="1" spans="1:32" s="7" customFormat="1" ht="33.75" x14ac:dyDescent="0.3">
      <c r="A1" s="27" t="s">
        <v>22</v>
      </c>
      <c r="B1" s="27"/>
      <c r="C1" s="27"/>
      <c r="D1" s="27"/>
      <c r="E1" s="27"/>
      <c r="F1" s="27"/>
      <c r="G1" s="53"/>
      <c r="H1" s="53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 x14ac:dyDescent="0.3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 x14ac:dyDescent="0.3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54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 x14ac:dyDescent="0.35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55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 x14ac:dyDescent="0.3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56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 x14ac:dyDescent="0.35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57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 x14ac:dyDescent="0.3">
      <c r="A7" s="43"/>
      <c r="B7" s="44"/>
      <c r="C7" s="45"/>
      <c r="D7" s="45"/>
      <c r="E7" s="45"/>
      <c r="F7" s="61" t="s">
        <v>16</v>
      </c>
      <c r="G7" s="62"/>
      <c r="H7" s="45"/>
      <c r="I7" s="46"/>
      <c r="J7" s="47"/>
    </row>
    <row r="8" spans="1:32" s="23" customFormat="1" ht="13.5" x14ac:dyDescent="0.3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 x14ac:dyDescent="0.3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 x14ac:dyDescent="0.3">
      <c r="A10" s="21"/>
      <c r="B10" s="22"/>
      <c r="C10" s="58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 x14ac:dyDescent="0.35">
      <c r="A11" s="21"/>
      <c r="B11" s="22"/>
      <c r="C11" s="58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3.5" x14ac:dyDescent="0.3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3.5" x14ac:dyDescent="0.3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33.75" x14ac:dyDescent="0.3">
      <c r="A14" s="27" t="s">
        <v>23</v>
      </c>
      <c r="B14" s="27"/>
      <c r="C14" s="27"/>
      <c r="D14" s="27"/>
      <c r="E14" s="27"/>
      <c r="F14" s="27"/>
      <c r="G14" s="53"/>
      <c r="H14" s="53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 x14ac:dyDescent="0.3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 x14ac:dyDescent="0.3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54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 x14ac:dyDescent="0.35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55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 x14ac:dyDescent="0.3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56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 x14ac:dyDescent="0.35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57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 x14ac:dyDescent="0.3">
      <c r="A20" s="43"/>
      <c r="B20" s="44"/>
      <c r="C20" s="45"/>
      <c r="D20" s="45"/>
      <c r="E20" s="45"/>
      <c r="F20" s="61" t="s">
        <v>16</v>
      </c>
      <c r="G20" s="62"/>
      <c r="H20" s="45"/>
      <c r="I20" s="46"/>
      <c r="J20" s="47"/>
      <c r="N20" s="3">
        <f>SUM(H19,H24)</f>
        <v>46110</v>
      </c>
    </row>
    <row r="21" spans="1:32" s="23" customFormat="1" ht="13.5" x14ac:dyDescent="0.3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 x14ac:dyDescent="0.3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 x14ac:dyDescent="0.3">
      <c r="A23" s="21"/>
      <c r="B23" s="22"/>
      <c r="C23" s="58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 x14ac:dyDescent="0.3">
      <c r="A24" s="21"/>
      <c r="B24" s="22"/>
      <c r="C24" s="58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33.75" x14ac:dyDescent="0.3">
      <c r="A27" s="52" t="s">
        <v>24</v>
      </c>
      <c r="B27" s="52"/>
      <c r="C27" s="52"/>
      <c r="D27" s="52"/>
      <c r="E27" s="52"/>
      <c r="F27" s="52"/>
      <c r="G27" s="53"/>
      <c r="H27" s="53"/>
      <c r="I27" s="8"/>
      <c r="J27" s="1"/>
    </row>
    <row r="28" spans="1:32" x14ac:dyDescent="0.3">
      <c r="A28" s="10"/>
      <c r="B28" s="19"/>
      <c r="C28" s="13"/>
      <c r="D28" s="13"/>
      <c r="E28" s="13"/>
      <c r="F28" s="20"/>
      <c r="G28" s="11"/>
      <c r="H28" s="12"/>
    </row>
    <row r="29" spans="1:32" ht="17.25" x14ac:dyDescent="0.3">
      <c r="A29" s="28" t="s">
        <v>8</v>
      </c>
      <c r="B29" s="29" t="s">
        <v>9</v>
      </c>
      <c r="C29" s="30" t="s">
        <v>21</v>
      </c>
      <c r="D29" s="30"/>
      <c r="E29" s="30"/>
      <c r="F29" s="59" t="s">
        <v>25</v>
      </c>
      <c r="G29" s="60"/>
      <c r="H29" s="29"/>
      <c r="I29" s="29" t="s">
        <v>10</v>
      </c>
      <c r="J29" s="54" t="s">
        <v>11</v>
      </c>
    </row>
    <row r="30" spans="1:32" ht="18" thickBot="1" x14ac:dyDescent="0.35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55"/>
    </row>
    <row r="31" spans="1:32" ht="17.25" x14ac:dyDescent="0.3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56">
        <f>I31-I32</f>
        <v>2214380</v>
      </c>
    </row>
    <row r="32" spans="1:32" ht="18" thickBot="1" x14ac:dyDescent="0.35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SUM(C32:H32)</f>
        <v>278620</v>
      </c>
      <c r="J32" s="57"/>
    </row>
    <row r="33" spans="1:14" ht="17.25" x14ac:dyDescent="0.3">
      <c r="A33" s="35" t="s">
        <v>14</v>
      </c>
      <c r="B33" s="36">
        <v>44069</v>
      </c>
      <c r="C33" s="37">
        <f>B34*24</f>
        <v>2021040</v>
      </c>
      <c r="D33" s="38"/>
      <c r="E33" s="38"/>
      <c r="F33" s="38"/>
      <c r="G33" s="38"/>
      <c r="H33" s="38"/>
      <c r="I33" s="39">
        <f>SUM(C33:H33)</f>
        <v>2021040</v>
      </c>
      <c r="J33" s="56">
        <f>I33-I34</f>
        <v>1795180</v>
      </c>
    </row>
    <row r="34" spans="1:14" ht="18" thickBot="1" x14ac:dyDescent="0.35">
      <c r="A34" s="40" t="s">
        <v>26</v>
      </c>
      <c r="B34" s="51">
        <f>ROUNDDOWN(2200000/209*8,-1)</f>
        <v>84210</v>
      </c>
      <c r="C34" s="41">
        <f>ROUNDDOWN(I33*2%,-1)</f>
        <v>40420</v>
      </c>
      <c r="D34" s="41">
        <f>ROUNDDOWN(C34*0.1,-1)</f>
        <v>4040</v>
      </c>
      <c r="E34" s="41">
        <f>ROUNDDOWN(I33*4.5%,-1)</f>
        <v>90940</v>
      </c>
      <c r="F34" s="42">
        <f>ROUNDDOWN(I33*3.335%,-1)</f>
        <v>67400</v>
      </c>
      <c r="G34" s="42">
        <f>ROUNDDOWN(F34*10.25%,-1)</f>
        <v>6900</v>
      </c>
      <c r="H34" s="41">
        <f>ROUNDDOWN(I33*0.8%,-1)</f>
        <v>16160</v>
      </c>
      <c r="I34" s="48">
        <f>SUM(C34:H34)</f>
        <v>225860</v>
      </c>
      <c r="J34" s="57"/>
    </row>
    <row r="35" spans="1:14" ht="13.5" x14ac:dyDescent="0.3">
      <c r="A35" s="21"/>
      <c r="B35" s="22"/>
      <c r="C35" s="23"/>
      <c r="D35" s="23"/>
      <c r="E35" s="23"/>
      <c r="F35" s="23"/>
      <c r="G35" s="23"/>
      <c r="H35" s="23"/>
      <c r="I35" s="24"/>
      <c r="J35" s="25"/>
      <c r="N35" s="3">
        <f>48*4</f>
        <v>192</v>
      </c>
    </row>
    <row r="36" spans="1:14" ht="18" customHeight="1" x14ac:dyDescent="0.3">
      <c r="A36" s="21"/>
      <c r="B36" s="22"/>
    </row>
    <row r="37" spans="1:14" ht="27" customHeight="1" x14ac:dyDescent="0.3">
      <c r="A37" s="21"/>
      <c r="B37" s="22"/>
      <c r="C37" s="58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4" ht="28.5" customHeight="1" x14ac:dyDescent="0.3">
      <c r="C38" s="58"/>
      <c r="D38" s="23"/>
      <c r="E38" s="49">
        <f>ROUNDDOWN(I31*4.5%,-1)</f>
        <v>112180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26">
        <v>19690</v>
      </c>
      <c r="J38" s="50">
        <f>SUM(E38:I38)</f>
        <v>249700</v>
      </c>
    </row>
  </sheetData>
  <mergeCells count="16">
    <mergeCell ref="G14:H14"/>
    <mergeCell ref="J16:J17"/>
    <mergeCell ref="J18:J19"/>
    <mergeCell ref="F20:G20"/>
    <mergeCell ref="C23:C24"/>
    <mergeCell ref="J5:J6"/>
    <mergeCell ref="F7:G7"/>
    <mergeCell ref="C10:C11"/>
    <mergeCell ref="G1:H1"/>
    <mergeCell ref="J3:J4"/>
    <mergeCell ref="G27:H27"/>
    <mergeCell ref="J29:J30"/>
    <mergeCell ref="J31:J32"/>
    <mergeCell ref="C37:C38"/>
    <mergeCell ref="F29:G29"/>
    <mergeCell ref="J33:J34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PKNU</cp:lastModifiedBy>
  <cp:lastPrinted>2017-07-28T01:07:49Z</cp:lastPrinted>
  <dcterms:created xsi:type="dcterms:W3CDTF">2009-07-08T02:16:30Z</dcterms:created>
  <dcterms:modified xsi:type="dcterms:W3CDTF">2020-11-06T09:15:39Z</dcterms:modified>
</cp:coreProperties>
</file>