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4.xml" ContentType="application/vnd.openxmlformats-officedocument.spreadsheetml.pivotTable+xml"/>
  <Override PartName="/xl/tables/table3.xml" ContentType="application/vnd.openxmlformats-officedocument.spreadsheetml.table+xml"/>
  <Override PartName="/xl/pivotTables/pivotTable5.xml" ContentType="application/vnd.openxmlformats-officedocument.spreadsheetml.pivot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customXml/itemProps26.xml" ContentType="application/vnd.openxmlformats-officedocument.customXmlProperties+xml"/>
  <Override PartName="/customXml/itemProps2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rishbokka/Downloads/"/>
    </mc:Choice>
  </mc:AlternateContent>
  <xr:revisionPtr revIDLastSave="0" documentId="13_ncr:1_{2E83BAD3-363B-B74B-A907-966F33345097}" xr6:coauthVersionLast="47" xr6:coauthVersionMax="47" xr10:uidLastSave="{00000000-0000-0000-0000-000000000000}"/>
  <bookViews>
    <workbookView xWindow="0" yWindow="0" windowWidth="38400" windowHeight="21600" tabRatio="659" xr2:uid="{00000000-000D-0000-FFFF-FFFF00000000}"/>
  </bookViews>
  <sheets>
    <sheet name="Process" sheetId="14" r:id="rId1"/>
    <sheet name="Q2FY24 Top PI" sheetId="11" r:id="rId2"/>
    <sheet name="Q2FY24 Top CON" sheetId="10" r:id="rId3"/>
    <sheet name="YearonYearSpend" sheetId="30" r:id="rId4"/>
    <sheet name="DataModelPivotQ2FY24" sheetId="25" r:id="rId5"/>
    <sheet name="DataModelPivotQ2FY23" sheetId="28" r:id="rId6"/>
    <sheet name="CustomersQ2FY24" sheetId="22" r:id="rId7"/>
    <sheet name="Q2FY24 CON" sheetId="1" r:id="rId8"/>
    <sheet name="Q2FY24 PI" sheetId="2" r:id="rId9"/>
    <sheet name="Q2FY24_SVA" sheetId="5" r:id="rId10"/>
    <sheet name="CustomersQ2FY23" sheetId="27" r:id="rId11"/>
    <sheet name="Q2FY23 CON" sheetId="4" r:id="rId12"/>
    <sheet name="Q2FY23 PI" sheetId="3" r:id="rId13"/>
    <sheet name="Q2FY23 SVA" sheetId="6" r:id="rId14"/>
    <sheet name="CustomersYOY" sheetId="29" r:id="rId15"/>
  </sheets>
  <definedNames>
    <definedName name="_xlcn.WorksheetConnection_HarishBokka_ExcelCompletedSheetPI_CON_SVA.xlsxCustomersYOY1" hidden="1">CustomersYOY[]</definedName>
    <definedName name="_xlcn.WorksheetConnection_HarishBokka_ExcelCompletedSheetPI_CON_SVA.xlsxQ2FY23_DataModel1" hidden="1">Q2FY23_DataModel[]</definedName>
    <definedName name="_xlcn.WorksheetConnection_HarishBokka_ExcelCompletedSheetPI_CON_SVA.xlsxQ2FY24_FinalTable1" hidden="1">Q2FY24_FinalTable[]</definedName>
    <definedName name="_xlcn.WorksheetConnection_PI_CON_SVAcalculationexternal.xlsxCustomerList1" hidden="1">CustomerList[]</definedName>
    <definedName name="_xlcn.WorksheetConnection_PI_CON_SVAcalculationexternal.xlsxCustomerQ2FY231" hidden="1">CustomerQ2FY23[]</definedName>
    <definedName name="_xlcn.WorksheetConnection_PI_CON_SVAcalculationexternal.xlsxQ2F24CON1" hidden="1">Q2F24CON[]</definedName>
    <definedName name="_xlcn.WorksheetConnection_PI_CON_SVAcalculationexternal.xlsxQ2F24PI1" hidden="1">Q2F24PI[]</definedName>
    <definedName name="_xlcn.WorksheetConnection_PI_CON_SVAcalculationexternal.xlsxQ2F24SVA1" hidden="1">Q2F24SVA[]</definedName>
    <definedName name="_xlcn.WorksheetConnection_PI_CON_SVAcalculationexternal.xlsxQ2FY23_CON1" hidden="1">Q2FY23_CON[]</definedName>
    <definedName name="_xlcn.WorksheetConnection_PI_CON_SVAcalculationexternal.xlsxQ2FY23_PI1" hidden="1">Q2FY23_PI[]</definedName>
    <definedName name="_xlcn.WorksheetConnection_PI_CON_SVAcalculationexternal.xlsxQ2FY23_SVA1" hidden="1">Q2FY23_SVA[]</definedName>
  </definedNames>
  <calcPr calcId="191029"/>
  <pivotCaches>
    <pivotCache cacheId="0" r:id="rId16"/>
    <pivotCache cacheId="1" r:id="rId17"/>
    <pivotCache cacheId="2" r:id="rId18"/>
    <pivotCache cacheId="3" r:id="rId19"/>
  </pivotCaches>
  <extLst>
    <ext xmlns:x15="http://schemas.microsoft.com/office/spreadsheetml/2010/11/main" uri="{FCE2AD5D-F65C-4FA6-A056-5C36A1767C68}">
      <x15:dataModel>
        <x15:modelTables>
          <x15:modelTable id="Q2FY23_SVA" name="Q2FY23_SVA" connection="WorksheetConnection_PI_CON_SVA calculation (external).xlsx!Q2FY23_SVA"/>
          <x15:modelTable id="Q2FY23_PI" name="Q2FY23_PI" connection="WorksheetConnection_PI_CON_SVA calculation (external).xlsx!Q2FY23_PI"/>
          <x15:modelTable id="Q2FY23_CON" name="Q2FY23_CON" connection="WorksheetConnection_PI_CON_SVA calculation (external).xlsx!Q2FY23_CON"/>
          <x15:modelTable id="Q2F24SVA" name="Q2F24SVA" connection="WorksheetConnection_PI_CON_SVA calculation (external).xlsx!Q2F24SVA"/>
          <x15:modelTable id="Q2F24PI" name="Q2F24PI" connection="WorksheetConnection_PI_CON_SVA calculation (external).xlsx!Q2F24PI"/>
          <x15:modelTable id="Q2F24CON" name="Q2F24CON" connection="WorksheetConnection_PI_CON_SVA calculation (external).xlsx!Q2F24CON"/>
          <x15:modelTable id="CustomerQ2FY23" name="CustomerQ2FY23" connection="WorksheetConnection_PI_CON_SVA calculation (external).xlsx!CustomerQ2FY23"/>
          <x15:modelTable id="CustomerList" name="CustomerList" connection="WorksheetConnection_PI_CON_SVA calculation (external).xlsx!CustomerList"/>
          <x15:modelTable id="Q2FY24_FinalTable" name="Q2FY24_FinalTable" connection="WorksheetConnection_HarishBokka_ExcelCompletedSheetPI_CON_SVA.xlsx!Q2FY24_FinalTable"/>
          <x15:modelTable id="Q2FY23_DataModel" name="Q2FY23_DataModel" connection="WorksheetConnection_HarishBokka_ExcelCompletedSheetPI_CON_SVA.xlsx!Q2FY23_DataModel"/>
          <x15:modelTable id="CustomersYOY" name="CustomersYOY" connection="WorksheetConnection_HarishBokka_ExcelCompletedSheetPI_CON_SVA.xlsx!CustomersYOY"/>
        </x15:modelTables>
        <x15:modelRelationships>
          <x15:modelRelationship fromTable="Q2F24SVA" fromColumn="Customer" toTable="CustomerList" toColumn="Customer"/>
          <x15:modelRelationship fromTable="Q2F24PI" fromColumn="Customer" toTable="CustomerList" toColumn="Customer"/>
          <x15:modelRelationship fromTable="Q2F24CON" fromColumn="Customer" toTable="CustomerList" toColumn="Customer"/>
          <x15:modelRelationship fromTable="Q2FY23_CON" fromColumn="Customer" toTable="CustomerQ2FY23" toColumn="Customer"/>
          <x15:modelRelationship fromTable="Q2FY23_PI" fromColumn="Customer" toTable="CustomerQ2FY23" toColumn="Customer"/>
          <x15:modelRelationship fromTable="Q2FY23_SVA" fromColumn="Customer" toTable="CustomerQ2FY23" toColumn="Customer"/>
          <x15:modelRelationship fromTable="Q2FY24_FinalTable" fromColumn="Customers" toTable="CustomersYOY" toColumn="Customers"/>
          <x15:modelRelationship fromTable="Q2FY23_DataModel" fromColumn="Customers" toTable="CustomersYOY" toColumn="Customers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07" i="30" l="1"/>
  <c r="N207" i="30"/>
  <c r="I299" i="30"/>
  <c r="H299" i="30"/>
  <c r="P5" i="30"/>
  <c r="P4" i="30"/>
  <c r="P10" i="30"/>
  <c r="P8" i="30"/>
  <c r="P6" i="30"/>
  <c r="P20" i="30"/>
  <c r="P7" i="30"/>
  <c r="P11" i="30"/>
  <c r="P19" i="30"/>
  <c r="P9" i="30"/>
  <c r="P60" i="30"/>
  <c r="P14" i="30"/>
  <c r="P12" i="30"/>
  <c r="P77" i="30"/>
  <c r="P16" i="30"/>
  <c r="P18" i="30"/>
  <c r="P155" i="30"/>
  <c r="P156" i="30"/>
  <c r="P13" i="30"/>
  <c r="P23" i="30"/>
  <c r="P24" i="30"/>
  <c r="P31" i="30"/>
  <c r="P22" i="30"/>
  <c r="P30" i="30"/>
  <c r="P32" i="30"/>
  <c r="P157" i="30"/>
  <c r="P35" i="30"/>
  <c r="P158" i="30"/>
  <c r="P17" i="30"/>
  <c r="P159" i="30"/>
  <c r="P61" i="30"/>
  <c r="P97" i="30"/>
  <c r="P34" i="30"/>
  <c r="P98" i="30"/>
  <c r="P74" i="30"/>
  <c r="P160" i="30"/>
  <c r="P99" i="30"/>
  <c r="P42" i="30"/>
  <c r="P21" i="30"/>
  <c r="P39" i="30"/>
  <c r="P161" i="30"/>
  <c r="P47" i="30"/>
  <c r="P72" i="30"/>
  <c r="P15" i="30"/>
  <c r="P38" i="30"/>
  <c r="P162" i="30"/>
  <c r="P163" i="30"/>
  <c r="P164" i="30"/>
  <c r="P165" i="30"/>
  <c r="P166" i="30"/>
  <c r="P167" i="30"/>
  <c r="P62" i="30"/>
  <c r="P48" i="30"/>
  <c r="P53" i="30"/>
  <c r="P168" i="30"/>
  <c r="P169" i="30"/>
  <c r="P27" i="30"/>
  <c r="P170" i="30"/>
  <c r="P171" i="30"/>
  <c r="P172" i="30"/>
  <c r="P173" i="30"/>
  <c r="P37" i="30"/>
  <c r="P71" i="30"/>
  <c r="P174" i="30"/>
  <c r="P175" i="30"/>
  <c r="P50" i="30"/>
  <c r="P176" i="30"/>
  <c r="P177" i="30"/>
  <c r="P178" i="30"/>
  <c r="P179" i="30"/>
  <c r="P180" i="30"/>
  <c r="P181" i="30"/>
  <c r="P182" i="30"/>
  <c r="P63" i="30"/>
  <c r="P58" i="30"/>
  <c r="P183" i="30"/>
  <c r="P184" i="30"/>
  <c r="P80" i="30"/>
  <c r="P185" i="30"/>
  <c r="P186" i="30"/>
  <c r="P187" i="30"/>
  <c r="P100" i="30"/>
  <c r="P44" i="30"/>
  <c r="P188" i="30"/>
  <c r="P189" i="30"/>
  <c r="P75" i="30"/>
  <c r="P45" i="30"/>
  <c r="P190" i="30"/>
  <c r="P94" i="30"/>
  <c r="P191" i="30"/>
  <c r="P57" i="30"/>
  <c r="P101" i="30"/>
  <c r="J111" i="30"/>
  <c r="J14" i="30"/>
  <c r="J5" i="30"/>
  <c r="J6" i="30"/>
  <c r="J7" i="30"/>
  <c r="J8" i="30"/>
  <c r="J9" i="30"/>
  <c r="J10" i="30"/>
  <c r="J11" i="30"/>
  <c r="J12" i="30"/>
  <c r="J13" i="30"/>
  <c r="J15" i="30"/>
  <c r="J16" i="30"/>
  <c r="J17" i="30"/>
  <c r="J18" i="30"/>
  <c r="J19" i="30"/>
  <c r="J20" i="30"/>
  <c r="J21" i="30"/>
  <c r="J22" i="30"/>
  <c r="J23" i="30"/>
  <c r="J24" i="30"/>
  <c r="J25" i="30"/>
  <c r="J26" i="30"/>
  <c r="J27" i="30"/>
  <c r="J28" i="30"/>
  <c r="J29" i="30"/>
  <c r="J30" i="30"/>
  <c r="J31" i="30"/>
  <c r="J32" i="30"/>
  <c r="J33" i="30"/>
  <c r="J35" i="30"/>
  <c r="J36" i="30"/>
  <c r="J37" i="30"/>
  <c r="J38" i="30"/>
  <c r="J42" i="30"/>
  <c r="J44" i="30"/>
  <c r="J45" i="30"/>
  <c r="J46" i="30"/>
  <c r="J47" i="30"/>
  <c r="J48" i="30"/>
  <c r="J50" i="30"/>
  <c r="J51" i="30"/>
  <c r="J52" i="30"/>
  <c r="J53" i="30"/>
  <c r="J54" i="30"/>
  <c r="J55" i="30"/>
  <c r="J56" i="30"/>
  <c r="J57" i="30"/>
  <c r="J58" i="30"/>
  <c r="J60" i="30"/>
  <c r="J61" i="30"/>
  <c r="J65" i="30"/>
  <c r="J66" i="30"/>
  <c r="J67" i="30"/>
  <c r="J68" i="30"/>
  <c r="J69" i="30"/>
  <c r="J70" i="30"/>
  <c r="J71" i="30"/>
  <c r="J72" i="30"/>
  <c r="J73" i="30"/>
  <c r="J74" i="30"/>
  <c r="J77" i="30"/>
  <c r="J79" i="30"/>
  <c r="J80" i="30"/>
  <c r="J81" i="30"/>
  <c r="J82" i="30"/>
  <c r="J83" i="30"/>
  <c r="J86" i="30"/>
  <c r="J88" i="30"/>
  <c r="J89" i="30"/>
  <c r="J91" i="30"/>
  <c r="J92" i="30"/>
  <c r="J95" i="30"/>
  <c r="J97" i="30"/>
  <c r="J99" i="30"/>
  <c r="J100" i="30"/>
  <c r="J102" i="30"/>
  <c r="J103" i="30"/>
  <c r="J105" i="30"/>
  <c r="J106" i="30"/>
  <c r="J107" i="30"/>
  <c r="J109" i="30"/>
  <c r="J110" i="30"/>
  <c r="J112" i="30"/>
  <c r="J113" i="30"/>
  <c r="J116" i="30"/>
  <c r="J117" i="30"/>
  <c r="J118" i="30"/>
  <c r="J120" i="30"/>
  <c r="J122" i="30"/>
  <c r="J123" i="30"/>
  <c r="J124" i="30"/>
  <c r="J125" i="30"/>
  <c r="J126" i="30"/>
  <c r="J127" i="30"/>
  <c r="J128" i="30"/>
  <c r="J129" i="30"/>
  <c r="J131" i="30"/>
  <c r="J132" i="30"/>
  <c r="J135" i="30"/>
  <c r="J136" i="30"/>
  <c r="J138" i="30"/>
  <c r="J141" i="30"/>
  <c r="J142" i="30"/>
  <c r="J146" i="30"/>
  <c r="J147" i="30"/>
  <c r="J149" i="30"/>
  <c r="J151" i="30"/>
  <c r="J153" i="30"/>
  <c r="J154" i="30"/>
  <c r="J155" i="30"/>
  <c r="J157" i="30"/>
  <c r="J159" i="30"/>
  <c r="J163" i="30"/>
  <c r="J166" i="30"/>
  <c r="J172" i="30"/>
  <c r="J174" i="30"/>
  <c r="J247" i="30"/>
  <c r="J248" i="30"/>
  <c r="J212" i="30"/>
  <c r="J249" i="30"/>
  <c r="J213" i="30"/>
  <c r="J250" i="30"/>
  <c r="J251" i="30"/>
  <c r="J252" i="30"/>
  <c r="J253" i="30"/>
  <c r="J214" i="30"/>
  <c r="J254" i="30"/>
  <c r="J215" i="30"/>
  <c r="J255" i="30"/>
  <c r="J256" i="30"/>
  <c r="J257" i="30"/>
  <c r="J258" i="30"/>
  <c r="J259" i="30"/>
  <c r="J260" i="30"/>
  <c r="J261" i="30"/>
  <c r="J262" i="30"/>
  <c r="J263" i="30"/>
  <c r="J264" i="30"/>
  <c r="J265" i="30"/>
  <c r="J266" i="30"/>
  <c r="J267" i="30"/>
  <c r="J268" i="30"/>
  <c r="J269" i="30"/>
  <c r="J270" i="30"/>
  <c r="J271" i="30"/>
  <c r="J272" i="30"/>
  <c r="J273" i="30"/>
  <c r="J216" i="30"/>
  <c r="J274" i="30"/>
  <c r="J275" i="30"/>
  <c r="J276" i="30"/>
  <c r="J277" i="30"/>
  <c r="J278" i="30"/>
  <c r="J279" i="30"/>
  <c r="J280" i="30"/>
  <c r="J281" i="30"/>
  <c r="J282" i="30"/>
  <c r="J283" i="30"/>
  <c r="J284" i="30"/>
  <c r="J285" i="30"/>
  <c r="J286" i="30"/>
  <c r="J287" i="30"/>
  <c r="J288" i="30"/>
  <c r="J289" i="30"/>
  <c r="J290" i="30"/>
  <c r="J291" i="30"/>
  <c r="J292" i="30"/>
  <c r="J293" i="30"/>
  <c r="J294" i="30"/>
  <c r="J295" i="30"/>
  <c r="J296" i="30"/>
  <c r="J297" i="30"/>
  <c r="J298" i="30"/>
  <c r="J4" i="30"/>
  <c r="N4" i="28"/>
  <c r="N5" i="28"/>
  <c r="N6" i="28"/>
  <c r="N7" i="28"/>
  <c r="N8" i="28"/>
  <c r="N9" i="28"/>
  <c r="N10" i="28"/>
  <c r="N11" i="28"/>
  <c r="N12" i="28"/>
  <c r="N13" i="28"/>
  <c r="N14" i="28"/>
  <c r="N15" i="28"/>
  <c r="N16" i="28"/>
  <c r="N17" i="28"/>
  <c r="N18" i="28"/>
  <c r="N19" i="28"/>
  <c r="N20" i="28"/>
  <c r="N21" i="28"/>
  <c r="N22" i="28"/>
  <c r="N23" i="28"/>
  <c r="N24" i="28"/>
  <c r="N25" i="28"/>
  <c r="N26" i="28"/>
  <c r="N27" i="28"/>
  <c r="N28" i="28"/>
  <c r="N29" i="28"/>
  <c r="N30" i="28"/>
  <c r="N31" i="28"/>
  <c r="N32" i="28"/>
  <c r="N33" i="28"/>
  <c r="N34" i="28"/>
  <c r="N35" i="28"/>
  <c r="N36" i="28"/>
  <c r="N37" i="28"/>
  <c r="N38" i="28"/>
  <c r="N39" i="28"/>
  <c r="N40" i="28"/>
  <c r="N41" i="28"/>
  <c r="N42" i="28"/>
  <c r="N43" i="28"/>
  <c r="N44" i="28"/>
  <c r="N45" i="28"/>
  <c r="N46" i="28"/>
  <c r="N47" i="28"/>
  <c r="N48" i="28"/>
  <c r="N49" i="28"/>
  <c r="N50" i="28"/>
  <c r="N51" i="28"/>
  <c r="N52" i="28"/>
  <c r="N53" i="28"/>
  <c r="N54" i="28"/>
  <c r="N55" i="28"/>
  <c r="N56" i="28"/>
  <c r="N57" i="28"/>
  <c r="N58" i="28"/>
  <c r="N59" i="28"/>
  <c r="N60" i="28"/>
  <c r="N61" i="28"/>
  <c r="N62" i="28"/>
  <c r="N63" i="28"/>
  <c r="N64" i="28"/>
  <c r="N65" i="28"/>
  <c r="N66" i="28"/>
  <c r="N67" i="28"/>
  <c r="N68" i="28"/>
  <c r="N69" i="28"/>
  <c r="N70" i="28"/>
  <c r="N71" i="28"/>
  <c r="N72" i="28"/>
  <c r="N73" i="28"/>
  <c r="N74" i="28"/>
  <c r="N75" i="28"/>
  <c r="N76" i="28"/>
  <c r="N77" i="28"/>
  <c r="N78" i="28"/>
  <c r="N79" i="28"/>
  <c r="N80" i="28"/>
  <c r="N81" i="28"/>
  <c r="N82" i="28"/>
  <c r="N83" i="28"/>
  <c r="N84" i="28"/>
  <c r="N85" i="28"/>
  <c r="N86" i="28"/>
  <c r="N87" i="28"/>
  <c r="N88" i="28"/>
  <c r="N89" i="28"/>
  <c r="N90" i="28"/>
  <c r="N91" i="28"/>
  <c r="N92" i="28"/>
  <c r="N93" i="28"/>
  <c r="N94" i="28"/>
  <c r="N95" i="28"/>
  <c r="N96" i="28"/>
  <c r="N97" i="28"/>
  <c r="N98" i="28"/>
  <c r="N99" i="28"/>
  <c r="N100" i="28"/>
  <c r="N101" i="28"/>
  <c r="N102" i="28"/>
  <c r="N103" i="28"/>
  <c r="N104" i="28"/>
  <c r="N105" i="28"/>
  <c r="N106" i="28"/>
  <c r="N107" i="28"/>
  <c r="N108" i="28"/>
  <c r="N109" i="28"/>
  <c r="N110" i="28"/>
  <c r="N111" i="28"/>
  <c r="N112" i="28"/>
  <c r="N113" i="28"/>
  <c r="N114" i="28"/>
  <c r="N115" i="28"/>
  <c r="N116" i="28"/>
  <c r="N117" i="28"/>
  <c r="N118" i="28"/>
  <c r="N119" i="28"/>
  <c r="N120" i="28"/>
  <c r="N121" i="28"/>
  <c r="N122" i="28"/>
  <c r="N123" i="28"/>
  <c r="N124" i="28"/>
  <c r="N125" i="28"/>
  <c r="N126" i="28"/>
  <c r="N127" i="28"/>
  <c r="N128" i="28"/>
  <c r="N129" i="28"/>
  <c r="N130" i="28"/>
  <c r="N131" i="28"/>
  <c r="N132" i="28"/>
  <c r="N133" i="28"/>
  <c r="N134" i="28"/>
  <c r="N135" i="28"/>
  <c r="N136" i="28"/>
  <c r="N137" i="28"/>
  <c r="N138" i="28"/>
  <c r="N139" i="28"/>
  <c r="N140" i="28"/>
  <c r="N141" i="28"/>
  <c r="N142" i="28"/>
  <c r="N143" i="28"/>
  <c r="N144" i="28"/>
  <c r="N145" i="28"/>
  <c r="N146" i="28"/>
  <c r="N147" i="28"/>
  <c r="N148" i="28"/>
  <c r="N149" i="28"/>
  <c r="N150" i="28"/>
  <c r="N151" i="28"/>
  <c r="N152" i="28"/>
  <c r="N153" i="28"/>
  <c r="N154" i="28"/>
  <c r="N155" i="28"/>
  <c r="N156" i="28"/>
  <c r="N157" i="28"/>
  <c r="N158" i="28"/>
  <c r="N159" i="28"/>
  <c r="N160" i="28"/>
  <c r="N161" i="28"/>
  <c r="N162" i="28"/>
  <c r="N163" i="28"/>
  <c r="N164" i="28"/>
  <c r="N165" i="28"/>
  <c r="N166" i="28"/>
  <c r="N167" i="28"/>
  <c r="N168" i="28"/>
  <c r="N169" i="28"/>
  <c r="N170" i="28"/>
  <c r="N171" i="28"/>
  <c r="N172" i="28"/>
  <c r="N173" i="28"/>
  <c r="N174" i="28"/>
  <c r="N175" i="28"/>
  <c r="N176" i="28"/>
  <c r="N177" i="28"/>
  <c r="N178" i="28"/>
  <c r="N179" i="28"/>
  <c r="N180" i="28"/>
  <c r="N181" i="28"/>
  <c r="N182" i="28"/>
  <c r="N183" i="28"/>
  <c r="N184" i="28"/>
  <c r="N185" i="28"/>
  <c r="N186" i="28"/>
  <c r="N187" i="28"/>
  <c r="N188" i="28"/>
  <c r="N189" i="28"/>
  <c r="N190" i="28"/>
  <c r="N191" i="28"/>
  <c r="N192" i="28"/>
  <c r="N193" i="28"/>
  <c r="N194" i="28"/>
  <c r="N195" i="28"/>
  <c r="N196" i="28"/>
  <c r="N197" i="28"/>
  <c r="N198" i="28"/>
  <c r="N199" i="28"/>
  <c r="N200" i="28"/>
  <c r="N201" i="28"/>
  <c r="N202" i="28"/>
  <c r="N203" i="28"/>
  <c r="N204" i="28"/>
  <c r="N205" i="28"/>
  <c r="N206" i="28"/>
  <c r="N207" i="28"/>
  <c r="N208" i="28"/>
  <c r="N209" i="28"/>
  <c r="N210" i="28"/>
  <c r="N211" i="28"/>
  <c r="N212" i="28"/>
  <c r="N213" i="28"/>
  <c r="N214" i="28"/>
  <c r="N215" i="28"/>
  <c r="N216" i="28"/>
  <c r="N217" i="28"/>
  <c r="N218" i="28"/>
  <c r="N219" i="28"/>
  <c r="N220" i="28"/>
  <c r="N221" i="28"/>
  <c r="M4" i="28"/>
  <c r="M5" i="28"/>
  <c r="M6" i="28"/>
  <c r="M7" i="28"/>
  <c r="M8" i="28"/>
  <c r="M9" i="28"/>
  <c r="M10" i="28"/>
  <c r="M11" i="28"/>
  <c r="M12" i="28"/>
  <c r="M13" i="28"/>
  <c r="M14" i="28"/>
  <c r="M15" i="28"/>
  <c r="M16" i="28"/>
  <c r="M17" i="28"/>
  <c r="M18" i="28"/>
  <c r="M19" i="28"/>
  <c r="M20" i="28"/>
  <c r="M21" i="28"/>
  <c r="M22" i="28"/>
  <c r="M23" i="28"/>
  <c r="M24" i="28"/>
  <c r="M25" i="28"/>
  <c r="M26" i="28"/>
  <c r="M27" i="28"/>
  <c r="M28" i="28"/>
  <c r="M29" i="28"/>
  <c r="M30" i="28"/>
  <c r="M31" i="28"/>
  <c r="M32" i="28"/>
  <c r="M33" i="28"/>
  <c r="M34" i="28"/>
  <c r="M35" i="28"/>
  <c r="M36" i="28"/>
  <c r="M37" i="28"/>
  <c r="M38" i="28"/>
  <c r="M39" i="28"/>
  <c r="M40" i="28"/>
  <c r="M41" i="28"/>
  <c r="M42" i="28"/>
  <c r="M43" i="28"/>
  <c r="M44" i="28"/>
  <c r="M45" i="28"/>
  <c r="M46" i="28"/>
  <c r="M47" i="28"/>
  <c r="M48" i="28"/>
  <c r="M49" i="28"/>
  <c r="M50" i="28"/>
  <c r="M51" i="28"/>
  <c r="M52" i="28"/>
  <c r="M53" i="28"/>
  <c r="M54" i="28"/>
  <c r="M55" i="28"/>
  <c r="M56" i="28"/>
  <c r="M57" i="28"/>
  <c r="M58" i="28"/>
  <c r="M59" i="28"/>
  <c r="M60" i="28"/>
  <c r="M61" i="28"/>
  <c r="M62" i="28"/>
  <c r="M63" i="28"/>
  <c r="M64" i="28"/>
  <c r="M65" i="28"/>
  <c r="M66" i="28"/>
  <c r="M67" i="28"/>
  <c r="M68" i="28"/>
  <c r="M69" i="28"/>
  <c r="M70" i="28"/>
  <c r="M71" i="28"/>
  <c r="M72" i="28"/>
  <c r="M73" i="28"/>
  <c r="M74" i="28"/>
  <c r="M75" i="28"/>
  <c r="M76" i="28"/>
  <c r="M77" i="28"/>
  <c r="M78" i="28"/>
  <c r="M79" i="28"/>
  <c r="M80" i="28"/>
  <c r="M81" i="28"/>
  <c r="M82" i="28"/>
  <c r="M83" i="28"/>
  <c r="M84" i="28"/>
  <c r="M85" i="28"/>
  <c r="M86" i="28"/>
  <c r="M87" i="28"/>
  <c r="M88" i="28"/>
  <c r="M89" i="28"/>
  <c r="M90" i="28"/>
  <c r="M91" i="28"/>
  <c r="M92" i="28"/>
  <c r="M93" i="28"/>
  <c r="M94" i="28"/>
  <c r="M95" i="28"/>
  <c r="M96" i="28"/>
  <c r="M97" i="28"/>
  <c r="M98" i="28"/>
  <c r="M99" i="28"/>
  <c r="M100" i="28"/>
  <c r="M101" i="28"/>
  <c r="M102" i="28"/>
  <c r="M109" i="28"/>
  <c r="M112" i="28"/>
  <c r="M114" i="28"/>
  <c r="M119" i="28"/>
  <c r="M120" i="28"/>
  <c r="M121" i="28"/>
  <c r="M122" i="28"/>
  <c r="M123" i="28"/>
  <c r="M124" i="28"/>
  <c r="M128" i="28"/>
  <c r="M129" i="28"/>
  <c r="M130" i="28"/>
  <c r="M131" i="28"/>
  <c r="M134" i="28"/>
  <c r="M135" i="28"/>
  <c r="M141" i="28"/>
  <c r="M143" i="28"/>
  <c r="M144" i="28"/>
  <c r="M151" i="28"/>
  <c r="M158" i="28"/>
  <c r="M159" i="28"/>
  <c r="M183" i="28"/>
  <c r="M186" i="28"/>
  <c r="M189" i="28"/>
  <c r="M192" i="28"/>
  <c r="M194" i="28"/>
  <c r="M195" i="28"/>
  <c r="M199" i="28"/>
  <c r="M202" i="28"/>
  <c r="M204" i="28"/>
  <c r="M205" i="28"/>
  <c r="M206" i="28"/>
  <c r="M207" i="28"/>
  <c r="M208" i="28"/>
  <c r="M209" i="28"/>
  <c r="M210" i="28"/>
  <c r="M212" i="28"/>
  <c r="M213" i="28"/>
  <c r="M215" i="28"/>
  <c r="M218" i="28"/>
  <c r="M219" i="28"/>
  <c r="L5" i="25"/>
  <c r="L10" i="25"/>
  <c r="L15" i="25"/>
  <c r="L18" i="25"/>
  <c r="L8" i="25"/>
  <c r="L4" i="25"/>
  <c r="L103" i="25"/>
  <c r="L11" i="25"/>
  <c r="L13" i="25"/>
  <c r="L85" i="25"/>
  <c r="L41" i="25"/>
  <c r="L40" i="25"/>
  <c r="L39" i="25"/>
  <c r="L104" i="25"/>
  <c r="L33" i="25"/>
  <c r="L61" i="25"/>
  <c r="L105" i="25"/>
  <c r="L35" i="25"/>
  <c r="L21" i="25"/>
  <c r="L106" i="25"/>
  <c r="L107" i="25"/>
  <c r="L108" i="25"/>
  <c r="L72" i="25"/>
  <c r="L27" i="25"/>
  <c r="L56" i="25"/>
  <c r="L60" i="25"/>
  <c r="L109" i="25"/>
  <c r="L22" i="25"/>
  <c r="L110" i="25"/>
  <c r="L111" i="25"/>
  <c r="L112" i="25"/>
  <c r="L25" i="25"/>
  <c r="L113" i="25"/>
  <c r="L114" i="25"/>
  <c r="L14" i="25"/>
  <c r="L115" i="25"/>
  <c r="L116" i="25"/>
  <c r="L117" i="25"/>
  <c r="L73" i="25"/>
  <c r="L118" i="25"/>
  <c r="L119" i="25"/>
  <c r="L120" i="25"/>
  <c r="L17" i="25"/>
  <c r="L28" i="25"/>
  <c r="L121" i="25"/>
  <c r="L34" i="25"/>
  <c r="L122" i="25"/>
  <c r="L123" i="25"/>
  <c r="L66" i="25"/>
  <c r="L58" i="25"/>
  <c r="L90" i="25"/>
  <c r="L52" i="25"/>
  <c r="L124" i="25"/>
  <c r="L7" i="25"/>
  <c r="L49" i="25"/>
  <c r="L29" i="25"/>
  <c r="L125" i="25"/>
  <c r="L16" i="25"/>
  <c r="L126" i="25"/>
  <c r="L69" i="25"/>
  <c r="L43" i="25"/>
  <c r="L127" i="25"/>
  <c r="L128" i="25"/>
  <c r="L129" i="25"/>
  <c r="L130" i="25"/>
  <c r="L131" i="25"/>
  <c r="L132" i="25"/>
  <c r="L133" i="25"/>
  <c r="L45" i="25"/>
  <c r="L134" i="25"/>
  <c r="L135" i="25"/>
  <c r="L32" i="25"/>
  <c r="L136" i="25"/>
  <c r="L137" i="25"/>
  <c r="L138" i="25"/>
  <c r="L38" i="25"/>
  <c r="L139" i="25"/>
  <c r="L54" i="25"/>
  <c r="L140" i="25"/>
  <c r="L12" i="25"/>
  <c r="L141" i="25"/>
  <c r="L81" i="25"/>
  <c r="L142" i="25"/>
  <c r="L143" i="25"/>
  <c r="L144" i="25"/>
  <c r="L145" i="25"/>
  <c r="L146" i="25"/>
  <c r="L147" i="25"/>
  <c r="L148" i="25"/>
  <c r="L149" i="25"/>
  <c r="L150" i="25"/>
  <c r="L151" i="25"/>
  <c r="L152" i="25"/>
  <c r="L153" i="25"/>
  <c r="L154" i="25"/>
  <c r="L78" i="25"/>
  <c r="L155" i="25"/>
  <c r="L156" i="25"/>
  <c r="L157" i="25"/>
  <c r="L6" i="25"/>
  <c r="L9" i="25"/>
  <c r="L19" i="25"/>
  <c r="L20" i="25"/>
  <c r="L23" i="25"/>
  <c r="L24" i="25"/>
  <c r="L26" i="25"/>
  <c r="L30" i="25"/>
  <c r="L31" i="25"/>
  <c r="L36" i="25"/>
  <c r="L37" i="25"/>
  <c r="L42" i="25"/>
  <c r="L44" i="25"/>
  <c r="L46" i="25"/>
  <c r="L47" i="25"/>
  <c r="L48" i="25"/>
  <c r="L50" i="25"/>
  <c r="L51" i="25"/>
  <c r="L53" i="25"/>
  <c r="L55" i="25"/>
  <c r="L57" i="25"/>
  <c r="L59" i="25"/>
  <c r="L62" i="25"/>
  <c r="L63" i="25"/>
  <c r="L64" i="25"/>
  <c r="L65" i="25"/>
  <c r="L67" i="25"/>
  <c r="L68" i="25"/>
  <c r="L70" i="25"/>
  <c r="L71" i="25"/>
  <c r="L74" i="25"/>
  <c r="L75" i="25"/>
  <c r="L76" i="25"/>
  <c r="L77" i="25"/>
  <c r="L79" i="25"/>
  <c r="L80" i="25"/>
  <c r="L82" i="25"/>
  <c r="L83" i="25"/>
  <c r="L84" i="25"/>
  <c r="L86" i="25"/>
  <c r="L87" i="25"/>
  <c r="L88" i="25"/>
  <c r="L89" i="25"/>
  <c r="L91" i="25"/>
  <c r="L92" i="25"/>
  <c r="L93" i="25"/>
  <c r="L94" i="25"/>
  <c r="L95" i="25"/>
  <c r="L96" i="25"/>
  <c r="L97" i="25"/>
  <c r="L98" i="25"/>
  <c r="L99" i="25"/>
  <c r="L100" i="25"/>
  <c r="L101" i="25"/>
  <c r="L102" i="25"/>
  <c r="L158" i="25"/>
  <c r="L159" i="25"/>
  <c r="L160" i="25"/>
  <c r="L161" i="25"/>
  <c r="L162" i="25"/>
  <c r="L163" i="25"/>
  <c r="L164" i="25"/>
  <c r="L165" i="25"/>
  <c r="L166" i="25"/>
  <c r="L167" i="25"/>
  <c r="L168" i="25"/>
  <c r="L169" i="25"/>
  <c r="L170" i="25"/>
  <c r="L171" i="25"/>
  <c r="L172" i="25"/>
  <c r="L173" i="25"/>
  <c r="L174" i="25"/>
  <c r="L175" i="25"/>
  <c r="L176" i="25"/>
  <c r="L177" i="25"/>
  <c r="L178" i="25"/>
  <c r="L179" i="25"/>
  <c r="L180" i="25"/>
  <c r="L181" i="25"/>
  <c r="L182" i="25"/>
  <c r="L183" i="25"/>
  <c r="L184" i="25"/>
  <c r="L185" i="25"/>
  <c r="L186" i="25"/>
  <c r="L187" i="25"/>
  <c r="L188" i="25"/>
  <c r="L189" i="25"/>
  <c r="L190" i="25"/>
  <c r="L191" i="25"/>
  <c r="L192" i="25"/>
  <c r="L193" i="25"/>
  <c r="L194" i="25"/>
  <c r="L195" i="25"/>
  <c r="L196" i="25"/>
  <c r="L197" i="25"/>
  <c r="L198" i="25"/>
  <c r="L199" i="25"/>
  <c r="L200" i="25"/>
  <c r="L201" i="25"/>
  <c r="L202" i="25"/>
  <c r="L203" i="25"/>
  <c r="L204" i="25"/>
  <c r="L205" i="25"/>
  <c r="L206" i="25"/>
  <c r="L207" i="25"/>
  <c r="L208" i="25"/>
  <c r="L209" i="25"/>
  <c r="L210" i="25"/>
  <c r="L211" i="25"/>
  <c r="L212" i="25"/>
  <c r="L213" i="25"/>
  <c r="L214" i="25"/>
  <c r="L215" i="25"/>
  <c r="L216" i="25"/>
  <c r="K4" i="25"/>
  <c r="K5" i="25"/>
  <c r="K6" i="25"/>
  <c r="K7" i="25"/>
  <c r="K8" i="25"/>
  <c r="K9" i="25"/>
  <c r="K10" i="25"/>
  <c r="K11" i="25"/>
  <c r="K12" i="25"/>
  <c r="K13" i="25"/>
  <c r="K14" i="25"/>
  <c r="K15" i="25"/>
  <c r="K16" i="25"/>
  <c r="K17" i="25"/>
  <c r="K18" i="25"/>
  <c r="K19" i="25"/>
  <c r="K20" i="25"/>
  <c r="K21" i="25"/>
  <c r="K22" i="25"/>
  <c r="K23" i="25"/>
  <c r="K24" i="25"/>
  <c r="K25" i="25"/>
  <c r="K26" i="25"/>
  <c r="K27" i="25"/>
  <c r="K28" i="25"/>
  <c r="K29" i="25"/>
  <c r="K30" i="25"/>
  <c r="K31" i="25"/>
  <c r="K32" i="25"/>
  <c r="K33" i="25"/>
  <c r="K34" i="25"/>
  <c r="K35" i="25"/>
  <c r="K36" i="25"/>
  <c r="K37" i="25"/>
  <c r="K38" i="25"/>
  <c r="K39" i="25"/>
  <c r="K40" i="25"/>
  <c r="K41" i="25"/>
  <c r="K42" i="25"/>
  <c r="K43" i="25"/>
  <c r="K44" i="25"/>
  <c r="K45" i="25"/>
  <c r="K46" i="25"/>
  <c r="K47" i="25"/>
  <c r="K48" i="25"/>
  <c r="K49" i="25"/>
  <c r="K50" i="25"/>
  <c r="K51" i="25"/>
  <c r="K52" i="25"/>
  <c r="K53" i="25"/>
  <c r="K54" i="25"/>
  <c r="K55" i="25"/>
  <c r="K56" i="25"/>
  <c r="K57" i="25"/>
  <c r="K58" i="25"/>
  <c r="K59" i="25"/>
  <c r="K60" i="25"/>
  <c r="K61" i="25"/>
  <c r="K62" i="25"/>
  <c r="K63" i="25"/>
  <c r="K64" i="25"/>
  <c r="K65" i="25"/>
  <c r="K66" i="25"/>
  <c r="K67" i="25"/>
  <c r="K68" i="25"/>
  <c r="K69" i="25"/>
  <c r="K70" i="25"/>
  <c r="K71" i="25"/>
  <c r="K72" i="25"/>
  <c r="K73" i="25"/>
  <c r="K74" i="25"/>
  <c r="K75" i="25"/>
  <c r="K76" i="25"/>
  <c r="K77" i="25"/>
  <c r="K78" i="25"/>
  <c r="K79" i="25"/>
  <c r="K80" i="25"/>
  <c r="K81" i="25"/>
  <c r="K82" i="25"/>
  <c r="K83" i="25"/>
  <c r="K84" i="25"/>
  <c r="K85" i="25"/>
  <c r="K86" i="25"/>
  <c r="K87" i="25"/>
  <c r="K88" i="25"/>
  <c r="K89" i="25"/>
  <c r="K90" i="25"/>
  <c r="K91" i="25"/>
  <c r="K92" i="25"/>
  <c r="K93" i="25"/>
  <c r="K94" i="25"/>
  <c r="K95" i="25"/>
  <c r="K96" i="25"/>
  <c r="K97" i="25"/>
  <c r="K98" i="25"/>
  <c r="K99" i="25"/>
  <c r="K100" i="25"/>
  <c r="K101" i="25"/>
  <c r="K102" i="25"/>
  <c r="K103" i="25"/>
  <c r="K104" i="25"/>
  <c r="K105" i="25"/>
  <c r="K106" i="25"/>
  <c r="K107" i="25"/>
  <c r="K108" i="25"/>
  <c r="K109" i="25"/>
  <c r="K111" i="25"/>
  <c r="K112" i="25"/>
  <c r="K113" i="25"/>
  <c r="K114" i="25"/>
  <c r="K115" i="25"/>
  <c r="K116" i="25"/>
  <c r="K117" i="25"/>
  <c r="K119" i="25"/>
  <c r="K120" i="25"/>
  <c r="K121" i="25"/>
  <c r="K122" i="25"/>
  <c r="K123" i="25"/>
  <c r="K124" i="25"/>
  <c r="K125" i="25"/>
  <c r="K126" i="25"/>
  <c r="K127" i="25"/>
  <c r="K128" i="25"/>
  <c r="K129" i="25"/>
  <c r="K130" i="25"/>
  <c r="K131" i="25"/>
  <c r="K132" i="25"/>
  <c r="K133" i="25"/>
  <c r="K134" i="25"/>
  <c r="K135" i="25"/>
  <c r="K136" i="25"/>
  <c r="K137" i="25"/>
  <c r="K138" i="25"/>
  <c r="K139" i="25"/>
  <c r="K140" i="25"/>
  <c r="K142" i="25"/>
  <c r="K143" i="25"/>
  <c r="K144" i="25"/>
  <c r="K145" i="25"/>
  <c r="K146" i="25"/>
  <c r="K147" i="25"/>
  <c r="K148" i="25"/>
  <c r="K149" i="25"/>
  <c r="K150" i="25"/>
  <c r="K151" i="25"/>
  <c r="K152" i="25"/>
  <c r="K153" i="25"/>
  <c r="K154" i="25"/>
  <c r="K155" i="25"/>
  <c r="K156" i="25"/>
  <c r="K157" i="2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5734001-79B2-4590-83DB-CD8A6D0ABB86}" keepAlive="1" name="ThisWorkbookDataModel" description="Data Model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7959EFCD-2E64-41C6-B02A-0A78F6966C7C}" name="WorksheetConnection_HarishBokka_ExcelCompletedSheetPI_CON_SVA.xlsx!CustomersYOY" type="102" refreshedVersion="8" minRefreshableVersion="5">
    <extLst>
      <ext xmlns:x15="http://schemas.microsoft.com/office/spreadsheetml/2010/11/main" uri="{DE250136-89BD-433C-8126-D09CA5730AF9}">
        <x15:connection id="CustomersYOY">
          <x15:rangePr sourceName="_xlcn.WorksheetConnection_HarishBokka_ExcelCompletedSheetPI_CON_SVA.xlsxCustomersYOY1"/>
        </x15:connection>
      </ext>
    </extLst>
  </connection>
  <connection id="3" xr16:uid="{FC0E0384-9128-4EE4-84A1-260D2829DB5F}" name="WorksheetConnection_HarishBokka_ExcelCompletedSheetPI_CON_SVA.xlsx!Q2FY23_DataModel" type="102" refreshedVersion="8" minRefreshableVersion="5">
    <extLst>
      <ext xmlns:x15="http://schemas.microsoft.com/office/spreadsheetml/2010/11/main" uri="{DE250136-89BD-433C-8126-D09CA5730AF9}">
        <x15:connection id="Q2FY23_DataModel">
          <x15:rangePr sourceName="_xlcn.WorksheetConnection_HarishBokka_ExcelCompletedSheetPI_CON_SVA.xlsxQ2FY23_DataModel1"/>
        </x15:connection>
      </ext>
    </extLst>
  </connection>
  <connection id="4" xr16:uid="{5971F657-9F5B-480C-AD36-6B60BA3A3222}" name="WorksheetConnection_HarishBokka_ExcelCompletedSheetPI_CON_SVA.xlsx!Q2FY24_FinalTable" type="102" refreshedVersion="8" minRefreshableVersion="5">
    <extLst>
      <ext xmlns:x15="http://schemas.microsoft.com/office/spreadsheetml/2010/11/main" uri="{DE250136-89BD-433C-8126-D09CA5730AF9}">
        <x15:connection id="Q2FY24_FinalTable">
          <x15:rangePr sourceName="_xlcn.WorksheetConnection_HarishBokka_ExcelCompletedSheetPI_CON_SVA.xlsxQ2FY24_FinalTable1"/>
        </x15:connection>
      </ext>
    </extLst>
  </connection>
  <connection id="5" xr16:uid="{4EA6A5ED-E115-461D-BAA9-BED8688B87C9}" name="WorksheetConnection_PI_CON_SVA calculation (external).xlsx!CustomerList" type="102" refreshedVersion="8" minRefreshableVersion="5">
    <extLst>
      <ext xmlns:x15="http://schemas.microsoft.com/office/spreadsheetml/2010/11/main" uri="{DE250136-89BD-433C-8126-D09CA5730AF9}">
        <x15:connection id="CustomerList">
          <x15:rangePr sourceName="_xlcn.WorksheetConnection_PI_CON_SVAcalculationexternal.xlsxCustomerList1"/>
        </x15:connection>
      </ext>
    </extLst>
  </connection>
  <connection id="6" xr16:uid="{69E49B10-3683-4690-BB8A-98E73A3AD462}" name="WorksheetConnection_PI_CON_SVA calculation (external).xlsx!CustomerQ2FY23" type="102" refreshedVersion="8" minRefreshableVersion="5">
    <extLst>
      <ext xmlns:x15="http://schemas.microsoft.com/office/spreadsheetml/2010/11/main" uri="{DE250136-89BD-433C-8126-D09CA5730AF9}">
        <x15:connection id="CustomerQ2FY23">
          <x15:rangePr sourceName="_xlcn.WorksheetConnection_PI_CON_SVAcalculationexternal.xlsxCustomerQ2FY231"/>
        </x15:connection>
      </ext>
    </extLst>
  </connection>
  <connection id="7" xr16:uid="{7D843BAE-7F56-4F28-8117-9724EF422D3D}" name="WorksheetConnection_PI_CON_SVA calculation (external).xlsx!Q2F24CON" type="102" refreshedVersion="8" minRefreshableVersion="5">
    <extLst>
      <ext xmlns:x15="http://schemas.microsoft.com/office/spreadsheetml/2010/11/main" uri="{DE250136-89BD-433C-8126-D09CA5730AF9}">
        <x15:connection id="Q2F24CON">
          <x15:rangePr sourceName="_xlcn.WorksheetConnection_PI_CON_SVAcalculationexternal.xlsxQ2F24CON1"/>
        </x15:connection>
      </ext>
    </extLst>
  </connection>
  <connection id="8" xr16:uid="{C3CEC6A9-A3C2-4B93-BEC9-7BC73DF93213}" name="WorksheetConnection_PI_CON_SVA calculation (external).xlsx!Q2F24PI" type="102" refreshedVersion="8" minRefreshableVersion="5">
    <extLst>
      <ext xmlns:x15="http://schemas.microsoft.com/office/spreadsheetml/2010/11/main" uri="{DE250136-89BD-433C-8126-D09CA5730AF9}">
        <x15:connection id="Q2F24PI">
          <x15:rangePr sourceName="_xlcn.WorksheetConnection_PI_CON_SVAcalculationexternal.xlsxQ2F24PI1"/>
        </x15:connection>
      </ext>
    </extLst>
  </connection>
  <connection id="9" xr16:uid="{C61AD709-F479-42E6-8DE0-D5BB68A1E10A}" name="WorksheetConnection_PI_CON_SVA calculation (external).xlsx!Q2F24SVA" type="102" refreshedVersion="8" minRefreshableVersion="5">
    <extLst>
      <ext xmlns:x15="http://schemas.microsoft.com/office/spreadsheetml/2010/11/main" uri="{DE250136-89BD-433C-8126-D09CA5730AF9}">
        <x15:connection id="Q2F24SVA">
          <x15:rangePr sourceName="_xlcn.WorksheetConnection_PI_CON_SVAcalculationexternal.xlsxQ2F24SVA1"/>
        </x15:connection>
      </ext>
    </extLst>
  </connection>
  <connection id="10" xr16:uid="{34CBB936-865E-45C4-8687-5A4CAACF505F}" name="WorksheetConnection_PI_CON_SVA calculation (external).xlsx!Q2FY23_CON" type="102" refreshedVersion="8" minRefreshableVersion="5">
    <extLst>
      <ext xmlns:x15="http://schemas.microsoft.com/office/spreadsheetml/2010/11/main" uri="{DE250136-89BD-433C-8126-D09CA5730AF9}">
        <x15:connection id="Q2FY23_CON">
          <x15:rangePr sourceName="_xlcn.WorksheetConnection_PI_CON_SVAcalculationexternal.xlsxQ2FY23_CON1"/>
        </x15:connection>
      </ext>
    </extLst>
  </connection>
  <connection id="11" xr16:uid="{52C98D24-3FAE-444A-869E-D8E76168E898}" name="WorksheetConnection_PI_CON_SVA calculation (external).xlsx!Q2FY23_PI" type="102" refreshedVersion="8" minRefreshableVersion="5">
    <extLst>
      <ext xmlns:x15="http://schemas.microsoft.com/office/spreadsheetml/2010/11/main" uri="{DE250136-89BD-433C-8126-D09CA5730AF9}">
        <x15:connection id="Q2FY23_PI">
          <x15:rangePr sourceName="_xlcn.WorksheetConnection_PI_CON_SVAcalculationexternal.xlsxQ2FY23_PI1"/>
        </x15:connection>
      </ext>
    </extLst>
  </connection>
  <connection id="12" xr16:uid="{E00675D8-1325-4D2B-9B4F-6C5C1E87F21E}" name="WorksheetConnection_PI_CON_SVA calculation (external).xlsx!Q2FY23_SVA" type="102" refreshedVersion="8" minRefreshableVersion="5">
    <extLst>
      <ext xmlns:x15="http://schemas.microsoft.com/office/spreadsheetml/2010/11/main" uri="{DE250136-89BD-433C-8126-D09CA5730AF9}">
        <x15:connection id="Q2FY23_SVA">
          <x15:rangePr sourceName="_xlcn.WorksheetConnection_PI_CON_SVAcalculationexternal.xlsxQ2FY23_SVA1"/>
        </x15:connection>
      </ext>
    </extLst>
  </connection>
</connections>
</file>

<file path=xl/sharedStrings.xml><?xml version="1.0" encoding="utf-8"?>
<sst xmlns="http://schemas.openxmlformats.org/spreadsheetml/2006/main" count="3007" uniqueCount="350">
  <si>
    <t>Q2FY24_CON$</t>
  </si>
  <si>
    <t>Q2FY24_PI$</t>
  </si>
  <si>
    <t>Q2FY24_SVA$</t>
  </si>
  <si>
    <t>Q2FY23_CON$</t>
  </si>
  <si>
    <t>Q2FY23_PI$</t>
  </si>
  <si>
    <t>Q2FY23_SVA$</t>
  </si>
  <si>
    <t>3M Co.</t>
  </si>
  <si>
    <t>ACE Limited</t>
  </si>
  <si>
    <t>Abbott Laboratories</t>
  </si>
  <si>
    <t>Abercrombie &amp; Fitch Company A</t>
  </si>
  <si>
    <t>Accenture</t>
  </si>
  <si>
    <t>Adobe Systems Inc</t>
  </si>
  <si>
    <t>Advanced Micro Devices</t>
  </si>
  <si>
    <t>AES Corp</t>
  </si>
  <si>
    <t>Aetna Inc</t>
  </si>
  <si>
    <t>AFLAC Inc</t>
  </si>
  <si>
    <t>Agilent Technologies Inc</t>
  </si>
  <si>
    <t>AGL Resources Inc.</t>
  </si>
  <si>
    <t>Air Products &amp; Chemicals Inc</t>
  </si>
  <si>
    <t>Airgas Inc</t>
  </si>
  <si>
    <t>Akamai Technologies Inc</t>
  </si>
  <si>
    <t>Alcoa Inc</t>
  </si>
  <si>
    <t>Alexion Pharmaceuticals</t>
  </si>
  <si>
    <t>Allegheny Technologies Inc</t>
  </si>
  <si>
    <t>Allergan Inc</t>
  </si>
  <si>
    <t>Allstate Corp</t>
  </si>
  <si>
    <t>Alpha Natural Resources</t>
  </si>
  <si>
    <t>Altera Corp</t>
  </si>
  <si>
    <t>Altria Group Inc</t>
  </si>
  <si>
    <t>Amazon.com Inc</t>
  </si>
  <si>
    <t>Ameren Corp</t>
  </si>
  <si>
    <t>American Electric Power</t>
  </si>
  <si>
    <t>American Express Co</t>
  </si>
  <si>
    <t>American Intl Group Inc</t>
  </si>
  <si>
    <t>American Tower Corp A</t>
  </si>
  <si>
    <t>Ameriprise Financial</t>
  </si>
  <si>
    <t>AmerisourceBergen Corp</t>
  </si>
  <si>
    <t>Amgen Inc</t>
  </si>
  <si>
    <t>Amphenol Corp A</t>
  </si>
  <si>
    <t>Anadarko Petroleum Corp</t>
  </si>
  <si>
    <t>Analog Devices Inc</t>
  </si>
  <si>
    <t>Aon plc</t>
  </si>
  <si>
    <t>Apache Corporation</t>
  </si>
  <si>
    <t>Apartment Investment &amp; Mgmt</t>
  </si>
  <si>
    <t>Apollo Group Inc</t>
  </si>
  <si>
    <t>Apple Inc.</t>
  </si>
  <si>
    <t>Applied Materials Inc</t>
  </si>
  <si>
    <t>Archer-Daniels-Midland Co</t>
  </si>
  <si>
    <t>Assurant Inc</t>
  </si>
  <si>
    <t>AT&amp;T Inc</t>
  </si>
  <si>
    <t>Autodesk Inc</t>
  </si>
  <si>
    <t>Automatic Data Processing</t>
  </si>
  <si>
    <t>AutoNation Inc</t>
  </si>
  <si>
    <t>AutoZone Inc</t>
  </si>
  <si>
    <t>AvalonBay Communities, Inc.</t>
  </si>
  <si>
    <t>Avery Dennison Corp</t>
  </si>
  <si>
    <t>Avon Products</t>
  </si>
  <si>
    <t>Baker Hughes Inc</t>
  </si>
  <si>
    <t>Ball Corp</t>
  </si>
  <si>
    <t>Bank of America Corp</t>
  </si>
  <si>
    <t>The Bank of New York Mellon Corp.</t>
  </si>
  <si>
    <t>Bard (C.R.) Inc.</t>
  </si>
  <si>
    <t>Baxter International Inc.</t>
  </si>
  <si>
    <t>BB&amp;T Corporation</t>
  </si>
  <si>
    <t>Beam Inc.</t>
  </si>
  <si>
    <t>Becton Dickinson</t>
  </si>
  <si>
    <t>Bed Bath &amp; Beyond</t>
  </si>
  <si>
    <t>Bemis Company</t>
  </si>
  <si>
    <t>Berkshire Hathaway</t>
  </si>
  <si>
    <t>Best Buy Co. Inc.</t>
  </si>
  <si>
    <t>Big Lots Inc.</t>
  </si>
  <si>
    <t>BIOGEN IDEC Inc.</t>
  </si>
  <si>
    <t>BlackRock</t>
  </si>
  <si>
    <t>Block H&amp;R</t>
  </si>
  <si>
    <t>BMC Software</t>
  </si>
  <si>
    <t>Boeing Company</t>
  </si>
  <si>
    <t>BorgWarner</t>
  </si>
  <si>
    <t>Boston Properties</t>
  </si>
  <si>
    <t>Boston Scientific</t>
  </si>
  <si>
    <t>Bristol-Myers Squibb</t>
  </si>
  <si>
    <t>Broadcom Corporation</t>
  </si>
  <si>
    <t>Brown-Forman Corporation</t>
  </si>
  <si>
    <t>C. H. Robinson Worldwide</t>
  </si>
  <si>
    <t>CA, Inc.</t>
  </si>
  <si>
    <t>Cablevision Systems Corp.</t>
  </si>
  <si>
    <t>Cabot Oil &amp; Gas</t>
  </si>
  <si>
    <t>Cameron International Corp.</t>
  </si>
  <si>
    <t>Campbell Soup</t>
  </si>
  <si>
    <t>Capital One Financial</t>
  </si>
  <si>
    <t>Cardinal Health Inc.</t>
  </si>
  <si>
    <t>Carefusion</t>
  </si>
  <si>
    <t>Carmax Inc</t>
  </si>
  <si>
    <t>Carnival Corp.</t>
  </si>
  <si>
    <t>Caterpillar Inc.</t>
  </si>
  <si>
    <t>CBRE Group</t>
  </si>
  <si>
    <t>CBS Corp.</t>
  </si>
  <si>
    <t>Celgene Corp.</t>
  </si>
  <si>
    <t>CenterPoint Energy</t>
  </si>
  <si>
    <t>CenturyLink Inc</t>
  </si>
  <si>
    <t>Cerner</t>
  </si>
  <si>
    <t>CF Industries Holdings Inc</t>
  </si>
  <si>
    <t>Charles Schwab</t>
  </si>
  <si>
    <t>Chesapeake Energy</t>
  </si>
  <si>
    <t>Chevron Corp.</t>
  </si>
  <si>
    <t>Chipotle Mexican Grill</t>
  </si>
  <si>
    <t>Chubb Corp.</t>
  </si>
  <si>
    <t>CIGNA Corp.</t>
  </si>
  <si>
    <t>Cincinnati Financial</t>
  </si>
  <si>
    <t>Cintas Corporation</t>
  </si>
  <si>
    <t>Cisco Systems</t>
  </si>
  <si>
    <t>Citigroup Inc.</t>
  </si>
  <si>
    <t>Citrix Systems</t>
  </si>
  <si>
    <t>Cliffs Natural Resources</t>
  </si>
  <si>
    <t>Clorox Co.</t>
  </si>
  <si>
    <t>CME Group Inc.</t>
  </si>
  <si>
    <t>CMS Energy</t>
  </si>
  <si>
    <t>Coach Inc.</t>
  </si>
  <si>
    <t>Coca Cola Co.</t>
  </si>
  <si>
    <t>Coca-Cola Enterprises</t>
  </si>
  <si>
    <t>Cognizant Technology Solutions</t>
  </si>
  <si>
    <t>Colgate-Palmolive</t>
  </si>
  <si>
    <t>Comcast Corp.</t>
  </si>
  <si>
    <t>Comerica Inc.</t>
  </si>
  <si>
    <t>Computer Sciences Corp.</t>
  </si>
  <si>
    <t>ConAgra Foods Inc.</t>
  </si>
  <si>
    <t>ConocoPhillips</t>
  </si>
  <si>
    <t>CONSOL Energy Inc.</t>
  </si>
  <si>
    <t>Consolidated Edison</t>
  </si>
  <si>
    <t>Constellation Brands</t>
  </si>
  <si>
    <t>Cooper Industries</t>
  </si>
  <si>
    <t>Corning Inc.</t>
  </si>
  <si>
    <t>Costco Co.</t>
  </si>
  <si>
    <t>Coventry Health Care Inc.</t>
  </si>
  <si>
    <t>Covidien plc</t>
  </si>
  <si>
    <t>Crown Castle International Corp.</t>
  </si>
  <si>
    <t>CSX Corp.</t>
  </si>
  <si>
    <t>Cummins Inc.</t>
  </si>
  <si>
    <t>CVS Caremark Corp.</t>
  </si>
  <si>
    <t>D. R. Horton</t>
  </si>
  <si>
    <t>Danaher Corp.</t>
  </si>
  <si>
    <t>Darden Restaurants</t>
  </si>
  <si>
    <t>DaVita Inc.</t>
  </si>
  <si>
    <t>Dean Foods</t>
  </si>
  <si>
    <t>Deere &amp; Co.</t>
  </si>
  <si>
    <t>Dell Inc.</t>
  </si>
  <si>
    <t>Denbury Resources Inc.</t>
  </si>
  <si>
    <t>Dentsply International</t>
  </si>
  <si>
    <t>Devon Energy Corp.</t>
  </si>
  <si>
    <t>DeVry, Inc.</t>
  </si>
  <si>
    <t>Diamond Offshore Drilling</t>
  </si>
  <si>
    <t>DirecTV</t>
  </si>
  <si>
    <t>Discover Financial Services</t>
  </si>
  <si>
    <t>Discovery Communications</t>
  </si>
  <si>
    <t>Dollar Tree</t>
  </si>
  <si>
    <t>Dominion Resources</t>
  </si>
  <si>
    <t>Donnelley (R.R.) &amp; Sons</t>
  </si>
  <si>
    <t>Dover Corp.</t>
  </si>
  <si>
    <t>Dow Chemical</t>
  </si>
  <si>
    <t>Dr Pepper Snapple Group</t>
  </si>
  <si>
    <t>DTE Energy Co.</t>
  </si>
  <si>
    <t>Du Pont (E.I.)</t>
  </si>
  <si>
    <t>Duke Energy</t>
  </si>
  <si>
    <t>Dun &amp; Bradstreet</t>
  </si>
  <si>
    <t>E-Trade</t>
  </si>
  <si>
    <t>Eastman Chemical</t>
  </si>
  <si>
    <t>Eaton Corp.</t>
  </si>
  <si>
    <t>eBay Inc.</t>
  </si>
  <si>
    <t>Ecolab Inc.</t>
  </si>
  <si>
    <t>Edison Int'l</t>
  </si>
  <si>
    <t>Edwards Lifesciences</t>
  </si>
  <si>
    <t>Electronic Arts</t>
  </si>
  <si>
    <t>EMC Corp.</t>
  </si>
  <si>
    <t>Emerson Electric</t>
  </si>
  <si>
    <t>Ensco plc</t>
  </si>
  <si>
    <t>Entergy Corp.</t>
  </si>
  <si>
    <t>EOG Resources</t>
  </si>
  <si>
    <t>EQT Corporation</t>
  </si>
  <si>
    <t>Equifax Inc.</t>
  </si>
  <si>
    <t>Equity Residential</t>
  </si>
  <si>
    <t>Estee Lauder Cos.</t>
  </si>
  <si>
    <t>Exelon Corp.</t>
  </si>
  <si>
    <t>Expedia Inc.</t>
  </si>
  <si>
    <t>Expeditors Int'l</t>
  </si>
  <si>
    <t>Express Scripts</t>
  </si>
  <si>
    <t>Exxon Mobil Corp.</t>
  </si>
  <si>
    <t>F5 Networks</t>
  </si>
  <si>
    <t>Family Dollar Stores</t>
  </si>
  <si>
    <t>Fastenal Co</t>
  </si>
  <si>
    <t>Federated Investors Inc.</t>
  </si>
  <si>
    <t>FedEx Corporation</t>
  </si>
  <si>
    <t>Fidelity National Information Services</t>
  </si>
  <si>
    <t>Fifth Third Bancorp</t>
  </si>
  <si>
    <t>First Horizon National</t>
  </si>
  <si>
    <t>First Solar Inc</t>
  </si>
  <si>
    <t>FirstEnergy Corp</t>
  </si>
  <si>
    <t>Fiserv Inc</t>
  </si>
  <si>
    <t>FLIR Systems</t>
  </si>
  <si>
    <t>Flowserve Corporation</t>
  </si>
  <si>
    <t>Fluor Corp.</t>
  </si>
  <si>
    <t>FMC Corporation</t>
  </si>
  <si>
    <t>FMC Technologies Inc.</t>
  </si>
  <si>
    <t>Ford Motor</t>
  </si>
  <si>
    <t>Forest Laboratories</t>
  </si>
  <si>
    <t>Fossil, Inc.</t>
  </si>
  <si>
    <t>Franklin Resources</t>
  </si>
  <si>
    <t>Freeport-McMoran Cp &amp; Gld</t>
  </si>
  <si>
    <t>Frontier Communications</t>
  </si>
  <si>
    <t>GameStop Corp.</t>
  </si>
  <si>
    <t>Gannett Co.</t>
  </si>
  <si>
    <t>Gap (The)</t>
  </si>
  <si>
    <t>General Dynamics</t>
  </si>
  <si>
    <t>General Electric</t>
  </si>
  <si>
    <t>General Mills</t>
  </si>
  <si>
    <t>Genuine Parts</t>
  </si>
  <si>
    <t>Genworth Financial Inc.</t>
  </si>
  <si>
    <t>Gilead Sciences</t>
  </si>
  <si>
    <t>Goldman Sachs Group</t>
  </si>
  <si>
    <t>Goodyear Tire &amp; Rubber</t>
  </si>
  <si>
    <t>Google Inc.</t>
  </si>
  <si>
    <t>Grainger (W.W.) Inc.</t>
  </si>
  <si>
    <t>Halliburton Co.</t>
  </si>
  <si>
    <t>Harley-Davidson</t>
  </si>
  <si>
    <t>Harman Int'l Industries</t>
  </si>
  <si>
    <t>Harris Corporation</t>
  </si>
  <si>
    <t>Hartford Financial Svc.Gp.</t>
  </si>
  <si>
    <t>Hasbro Inc.</t>
  </si>
  <si>
    <t>HCP Inc.</t>
  </si>
  <si>
    <t>Health Care REIT</t>
  </si>
  <si>
    <t>Heinz (H.J.)</t>
  </si>
  <si>
    <t>Helmerich &amp; Payne</t>
  </si>
  <si>
    <t>Hess Corporation</t>
  </si>
  <si>
    <t>Hewlett-Packard</t>
  </si>
  <si>
    <t>Home Depot</t>
  </si>
  <si>
    <t>Honeywell Int'l Inc.</t>
  </si>
  <si>
    <t>Hormel Foods Corp.</t>
  </si>
  <si>
    <t>Hospira Inc.</t>
  </si>
  <si>
    <t>Host Hotels &amp; Resorts</t>
  </si>
  <si>
    <t>Hudson City Bancorp</t>
  </si>
  <si>
    <t>Humana Inc.</t>
  </si>
  <si>
    <t>Huntington Bancshares</t>
  </si>
  <si>
    <t>Illinois Tool Works</t>
  </si>
  <si>
    <t>Ingersoll-Rand PLC</t>
  </si>
  <si>
    <t>Integrys Energy Group Inc.</t>
  </si>
  <si>
    <t>Intel Corp.</t>
  </si>
  <si>
    <t>IntercontinentalExchange Inc.</t>
  </si>
  <si>
    <t>International Bus. Machines</t>
  </si>
  <si>
    <t>International Flav/Frag</t>
  </si>
  <si>
    <t>International Game Technology</t>
  </si>
  <si>
    <t>International Paper</t>
  </si>
  <si>
    <t>Interpublic Group</t>
  </si>
  <si>
    <t>Intuit Inc.</t>
  </si>
  <si>
    <t>Intuitive Surgical Inc.</t>
  </si>
  <si>
    <t>Invesco Ltd.</t>
  </si>
  <si>
    <t>Iron Mountain Incorporated</t>
  </si>
  <si>
    <t>Jabil Circuit</t>
  </si>
  <si>
    <t>Jacobs Engineering Group</t>
  </si>
  <si>
    <t>JDS Uniphase Corp.</t>
  </si>
  <si>
    <t>Johnson &amp; Johnson</t>
  </si>
  <si>
    <t>Johnson Controls</t>
  </si>
  <si>
    <t>Joy Global Inc.</t>
  </si>
  <si>
    <t>JPMorgan Chase &amp; Co.</t>
  </si>
  <si>
    <t>Juniper Networks</t>
  </si>
  <si>
    <t>Kellogg Co.</t>
  </si>
  <si>
    <t>KeyCorp</t>
  </si>
  <si>
    <t>Kimberly-Clark</t>
  </si>
  <si>
    <t>Kimco Realty</t>
  </si>
  <si>
    <t>Kinder Morgan</t>
  </si>
  <si>
    <t>KLA-Tencor Corp.</t>
  </si>
  <si>
    <t>Kohl's Corp.</t>
  </si>
  <si>
    <t>Kraft Foods Inc-A</t>
  </si>
  <si>
    <t>Kroger Co.</t>
  </si>
  <si>
    <t>L-3 Communications Holdings</t>
  </si>
  <si>
    <t>Laboratory Corp. of America Holding</t>
  </si>
  <si>
    <t>Lam Research</t>
  </si>
  <si>
    <t>Legg Mason</t>
  </si>
  <si>
    <t>Leggett &amp; Platt</t>
  </si>
  <si>
    <t>Lennar Corp.</t>
  </si>
  <si>
    <t>Leucadia National Corp.</t>
  </si>
  <si>
    <t>Lexmark Int'l Inc</t>
  </si>
  <si>
    <t>Life Technologies</t>
  </si>
  <si>
    <t>Lilly (Eli) &amp; Co.</t>
  </si>
  <si>
    <t>Limited Brands Inc.</t>
  </si>
  <si>
    <t>Lincoln National</t>
  </si>
  <si>
    <t>Linear Technology Corp.</t>
  </si>
  <si>
    <t>Lockheed Martin Corp.</t>
  </si>
  <si>
    <t>Loews Corp.</t>
  </si>
  <si>
    <t>Lorillard Inc.</t>
  </si>
  <si>
    <t>Lowe's Cos.</t>
  </si>
  <si>
    <t>LSI Corporation</t>
  </si>
  <si>
    <t>M&amp;T Bank Corp.</t>
  </si>
  <si>
    <t>Macy's Inc.</t>
  </si>
  <si>
    <t>Marathon Oil Corp.</t>
  </si>
  <si>
    <t>Marathon Petroleum</t>
  </si>
  <si>
    <t>Marriott Int'l.</t>
  </si>
  <si>
    <t>Marsh &amp; McLennan</t>
  </si>
  <si>
    <t>Masco Corp.</t>
  </si>
  <si>
    <t>Mastercard Inc.</t>
  </si>
  <si>
    <t>Mattel Inc.</t>
  </si>
  <si>
    <t>McCormick &amp; Co.</t>
  </si>
  <si>
    <t>McDonald's Corp.</t>
  </si>
  <si>
    <t>McGraw-Hill</t>
  </si>
  <si>
    <t>Customer</t>
  </si>
  <si>
    <t>Top-10 PI customers for Q2FY24 based on PI orders excluding SVA orders.</t>
  </si>
  <si>
    <t xml:space="preserve">Top-10 CON customers for Q2FY24 based on CON orders including SVA orders. </t>
  </si>
  <si>
    <t>Row Labels</t>
  </si>
  <si>
    <t>Grand Total</t>
  </si>
  <si>
    <t>Sum of Q2FY24_CON$</t>
  </si>
  <si>
    <t>Sum of Q2FY24_PI$</t>
  </si>
  <si>
    <t>Sum of Q2FY24_SVA$</t>
  </si>
  <si>
    <t>Sort by values of Updated spend</t>
  </si>
  <si>
    <t>Customers</t>
  </si>
  <si>
    <t>Sum of Q2FY23_CON$</t>
  </si>
  <si>
    <t>Sum of Q2FY23_PI$</t>
  </si>
  <si>
    <t>Sum of Q2FY23_SVA$</t>
  </si>
  <si>
    <t>PI$_Q223</t>
  </si>
  <si>
    <t>CON$_Q2_23</t>
  </si>
  <si>
    <t>PI$_Q224</t>
  </si>
  <si>
    <t>CON$_Q224</t>
  </si>
  <si>
    <t>Sum of PI$_Q223</t>
  </si>
  <si>
    <t>Sum of PI$_Q224</t>
  </si>
  <si>
    <t>PI$_YOY</t>
  </si>
  <si>
    <t>Sum of CON$_Q224</t>
  </si>
  <si>
    <t>Sum of CON$_Q2_23</t>
  </si>
  <si>
    <t>CON$_YOY</t>
  </si>
  <si>
    <t>Create a PowerPivot using customer names from new consolidated customers sheet and respective spend values from SVA,PI and CON</t>
  </si>
  <si>
    <t>Repeat the PowerPivot steps for Q2FY23 values</t>
  </si>
  <si>
    <t>Create a consolidated list of customers for Q2FY24 and Q2FY23 for YOY performance</t>
  </si>
  <si>
    <t>Create a PowerPivot using this new CustomersYOY and Respective spend for both Q2FY23 and Q2FY24</t>
  </si>
  <si>
    <t>%ChangeYOY</t>
  </si>
  <si>
    <t>Total</t>
  </si>
  <si>
    <t>Create a list of all customers and remove duplicates(since every order type has a mix of overlapping customers and some unique values we are making a common list of all customers)</t>
  </si>
  <si>
    <t>Create a data model with the consolidated customers column as reference to other sheets</t>
  </si>
  <si>
    <t>Create a separate table from this pivot and calculate updated spend columns for both PI and CON respectively(since it’s a power pivot we cannot create calculated fields in pivot itself)</t>
  </si>
  <si>
    <t>Filter by values to display top 10 values</t>
  </si>
  <si>
    <t>Create a separate table for CON spend and PI spend respectively and calculate the YOY spend</t>
  </si>
  <si>
    <t>Added Conditional formatting to highlight % and sort by highest to lowest spend for FY24</t>
  </si>
  <si>
    <t>Process Followed</t>
  </si>
  <si>
    <t>Create a new pivot from this table on the" top 10" sheets</t>
  </si>
  <si>
    <t>There are two types of service orders: CON (Contracts) and PI (Per Incident). Unfortunately, some CON orders are displayed in our reports as PI. In fact, these orders are placed under a special type of contract called SVA (Service Volume Agreement) and should be accounted for as CON orders in our reports.</t>
  </si>
  <si>
    <t>You have 3 datasets for the second quarter of fiscal year 2024. Each dataset is limited to 100 customers:</t>
  </si>
  <si>
    <t>Q2FY24 SVA - customers and $ SVA orders.</t>
  </si>
  <si>
    <t>You have the same 3 datasets for the Q2FY23. All data is in the attached Excel file.</t>
  </si>
  <si>
    <t>Your task is to create two tables:</t>
  </si>
  <si>
    <t>For each customer, there should be a Q2FY24 order amount with SVA correction ($) and Year-over-Year performance (%). Note: You are expected to use the lookup Excel functions, pivot tables, and data model rather than manually copying the data.</t>
  </si>
  <si>
    <t>Q2FY24 CON - customers and $ CON orders excluding SVA;</t>
  </si>
  <si>
    <t>Q2FY24 PI - customers and $ PI orders including SVA;</t>
  </si>
  <si>
    <t>Top-10 CON customers of Q2FY24, based on CON orders including SVA orders. </t>
  </si>
  <si>
    <t>Top-10 PI customers of Q2FY24, based on PI orders excluding SVA orders.</t>
  </si>
  <si>
    <t>Solution:</t>
  </si>
  <si>
    <t>This workbook represents a case of using Excel data models, pivots, formatting and formulas to complete the following set of instructions: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</si>
</sst>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&quot;$&quot;#,##0.00,,&quot;M&quot;;\(&quot;$&quot;#,##0.00,,&quot;M&quot;\)"/>
    <numFmt numFmtId="165" formatCode="_(&quot;$&quot;* #,##0_);_(&quot;$&quot;* \(#,##0\);_(&quot;$&quot;* &quot;-&quot;??_);_(@_)"/>
  </numFmts>
  <fonts count="20" x14ac:knownFonts="1">
    <font>
      <sz val="11"/>
      <name val="Calibri"/>
    </font>
    <font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b/>
      <sz val="9"/>
      <color rgb="FF000000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  <font>
      <sz val="8"/>
      <name val="Calibri"/>
      <family val="2"/>
    </font>
    <font>
      <sz val="11"/>
      <color theme="1"/>
      <name val="Calibri"/>
      <family val="2"/>
    </font>
    <font>
      <b/>
      <sz val="22"/>
      <name val="Calibri"/>
      <family val="2"/>
    </font>
    <font>
      <sz val="11"/>
      <name val="Calibri"/>
      <family val="2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</font>
    <font>
      <b/>
      <sz val="11"/>
      <name val="Calibri"/>
      <family val="2"/>
    </font>
    <font>
      <sz val="14"/>
      <name val="Cambria"/>
      <family val="1"/>
    </font>
    <font>
      <sz val="14"/>
      <color rgb="FF212121"/>
      <name val="Cambria"/>
      <family val="1"/>
    </font>
    <font>
      <b/>
      <sz val="14"/>
      <name val="Cambria"/>
      <family val="1"/>
    </font>
    <font>
      <b/>
      <sz val="16"/>
      <name val="Calibri"/>
      <family val="2"/>
    </font>
    <font>
      <sz val="16"/>
      <name val="Calibri"/>
      <family val="2"/>
    </font>
    <font>
      <b/>
      <sz val="16"/>
      <color rgb="FF212121"/>
      <name val="Cambria"/>
      <family val="1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4" fillId="0" borderId="1"/>
    <xf numFmtId="0" fontId="1" fillId="0" borderId="1"/>
    <xf numFmtId="44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1" fillId="2" borderId="0" applyNumberFormat="0" applyBorder="0" applyAlignment="0" applyProtection="0"/>
  </cellStyleXfs>
  <cellXfs count="56">
    <xf numFmtId="0" fontId="0" fillId="0" borderId="0" xfId="0"/>
    <xf numFmtId="0" fontId="5" fillId="0" borderId="0" xfId="0" applyFont="1"/>
    <xf numFmtId="0" fontId="4" fillId="0" borderId="0" xfId="0" applyFont="1"/>
    <xf numFmtId="0" fontId="3" fillId="0" borderId="1" xfId="0" applyFont="1" applyBorder="1" applyAlignment="1">
      <alignment horizontal="left"/>
    </xf>
    <xf numFmtId="0" fontId="3" fillId="0" borderId="1" xfId="0" applyFont="1" applyBorder="1" applyAlignment="1">
      <alignment horizontal="center"/>
    </xf>
    <xf numFmtId="0" fontId="0" fillId="0" borderId="1" xfId="0" applyBorder="1"/>
    <xf numFmtId="0" fontId="6" fillId="0" borderId="1" xfId="0" applyFont="1" applyBorder="1"/>
    <xf numFmtId="165" fontId="6" fillId="0" borderId="1" xfId="0" applyNumberFormat="1" applyFont="1" applyBorder="1"/>
    <xf numFmtId="0" fontId="4" fillId="0" borderId="1" xfId="1"/>
    <xf numFmtId="0" fontId="3" fillId="0" borderId="1" xfId="1" applyFont="1" applyAlignment="1">
      <alignment horizontal="left"/>
    </xf>
    <xf numFmtId="0" fontId="3" fillId="0" borderId="1" xfId="1" applyFont="1" applyAlignment="1">
      <alignment horizontal="center"/>
    </xf>
    <xf numFmtId="0" fontId="8" fillId="0" borderId="1" xfId="1" applyFont="1"/>
    <xf numFmtId="164" fontId="2" fillId="0" borderId="1" xfId="1" applyNumberFormat="1" applyFont="1" applyAlignment="1">
      <alignment horizontal="center" vertical="center"/>
    </xf>
    <xf numFmtId="0" fontId="2" fillId="0" borderId="1" xfId="1" applyFont="1" applyAlignment="1">
      <alignment horizontal="left" vertical="top"/>
    </xf>
    <xf numFmtId="0" fontId="9" fillId="0" borderId="0" xfId="0" applyFont="1" applyAlignment="1">
      <alignment horizontal="left" vertical="center" indent="1"/>
    </xf>
    <xf numFmtId="0" fontId="0" fillId="0" borderId="0" xfId="0" pivotButton="1"/>
    <xf numFmtId="0" fontId="0" fillId="0" borderId="0" xfId="0" applyAlignment="1">
      <alignment horizontal="left"/>
    </xf>
    <xf numFmtId="165" fontId="8" fillId="0" borderId="1" xfId="0" applyNumberFormat="1" applyFont="1" applyBorder="1"/>
    <xf numFmtId="0" fontId="8" fillId="0" borderId="1" xfId="0" applyFont="1" applyBorder="1"/>
    <xf numFmtId="0" fontId="6" fillId="0" borderId="0" xfId="0" applyFont="1"/>
    <xf numFmtId="165" fontId="5" fillId="0" borderId="0" xfId="3" applyNumberFormat="1" applyFont="1"/>
    <xf numFmtId="165" fontId="4" fillId="0" borderId="0" xfId="3" applyNumberFormat="1" applyFont="1"/>
    <xf numFmtId="165" fontId="0" fillId="0" borderId="0" xfId="3" applyNumberFormat="1" applyFont="1"/>
    <xf numFmtId="165" fontId="0" fillId="0" borderId="0" xfId="0" applyNumberFormat="1"/>
    <xf numFmtId="0" fontId="12" fillId="3" borderId="2" xfId="0" applyFont="1" applyFill="1" applyBorder="1"/>
    <xf numFmtId="0" fontId="8" fillId="3" borderId="4" xfId="0" applyFont="1" applyFill="1" applyBorder="1"/>
    <xf numFmtId="0" fontId="6" fillId="0" borderId="4" xfId="0" applyFont="1" applyBorder="1"/>
    <xf numFmtId="0" fontId="6" fillId="3" borderId="4" xfId="0" applyFont="1" applyFill="1" applyBorder="1"/>
    <xf numFmtId="0" fontId="8" fillId="0" borderId="4" xfId="0" applyFont="1" applyBorder="1"/>
    <xf numFmtId="0" fontId="8" fillId="0" borderId="4" xfId="1" applyFont="1" applyBorder="1"/>
    <xf numFmtId="0" fontId="8" fillId="3" borderId="4" xfId="1" applyFont="1" applyFill="1" applyBorder="1"/>
    <xf numFmtId="0" fontId="3" fillId="4" borderId="2" xfId="0" applyFont="1" applyFill="1" applyBorder="1" applyAlignment="1">
      <alignment horizontal="left"/>
    </xf>
    <xf numFmtId="0" fontId="6" fillId="3" borderId="3" xfId="0" applyFont="1" applyFill="1" applyBorder="1"/>
    <xf numFmtId="0" fontId="13" fillId="0" borderId="0" xfId="0" applyFont="1"/>
    <xf numFmtId="0" fontId="0" fillId="0" borderId="5" xfId="0" pivotButton="1" applyBorder="1"/>
    <xf numFmtId="165" fontId="0" fillId="0" borderId="5" xfId="0" applyNumberFormat="1" applyBorder="1"/>
    <xf numFmtId="0" fontId="0" fillId="0" borderId="5" xfId="0" applyBorder="1" applyAlignment="1">
      <alignment horizontal="left"/>
    </xf>
    <xf numFmtId="0" fontId="11" fillId="2" borderId="0" xfId="5"/>
    <xf numFmtId="165" fontId="11" fillId="2" borderId="0" xfId="5" applyNumberFormat="1"/>
    <xf numFmtId="0" fontId="3" fillId="4" borderId="2" xfId="1" applyFont="1" applyFill="1" applyBorder="1" applyAlignment="1">
      <alignment horizontal="left"/>
    </xf>
    <xf numFmtId="165" fontId="12" fillId="3" borderId="2" xfId="3" applyNumberFormat="1" applyFont="1" applyFill="1" applyBorder="1"/>
    <xf numFmtId="165" fontId="11" fillId="2" borderId="2" xfId="5" applyNumberFormat="1" applyBorder="1"/>
    <xf numFmtId="0" fontId="6" fillId="3" borderId="4" xfId="0" applyFont="1" applyFill="1" applyBorder="1" applyAlignment="1">
      <alignment horizontal="left"/>
    </xf>
    <xf numFmtId="0" fontId="6" fillId="0" borderId="4" xfId="0" applyFont="1" applyBorder="1" applyAlignment="1">
      <alignment horizontal="left"/>
    </xf>
    <xf numFmtId="165" fontId="0" fillId="0" borderId="0" xfId="0" pivotButton="1" applyNumberFormat="1"/>
    <xf numFmtId="165" fontId="0" fillId="0" borderId="0" xfId="0" applyNumberFormat="1" applyAlignment="1">
      <alignment horizontal="left"/>
    </xf>
    <xf numFmtId="9" fontId="0" fillId="0" borderId="0" xfId="4" applyFont="1"/>
    <xf numFmtId="165" fontId="13" fillId="0" borderId="0" xfId="3" applyNumberFormat="1" applyFont="1"/>
    <xf numFmtId="165" fontId="4" fillId="0" borderId="0" xfId="0" applyNumberFormat="1" applyFont="1"/>
    <xf numFmtId="9" fontId="4" fillId="0" borderId="0" xfId="0" applyNumberFormat="1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</cellXfs>
  <cellStyles count="6">
    <cellStyle name="Currency" xfId="3" builtinId="4"/>
    <cellStyle name="Good" xfId="5" builtinId="26"/>
    <cellStyle name="Normal" xfId="0" builtinId="0"/>
    <cellStyle name="Normal 2" xfId="1" xr:uid="{223B6216-7C9B-4F15-863D-64EF7CE68F78}"/>
    <cellStyle name="Normal 3" xfId="2" xr:uid="{ADC9D109-EE19-496C-978A-F89FFFC71F27}"/>
    <cellStyle name="Percent" xfId="4" builtinId="5"/>
  </cellStyles>
  <dxfs count="101">
    <dxf>
      <font>
        <color rgb="FF9C0006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5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5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5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numFmt numFmtId="0" formatCode="General"/>
      <fill>
        <patternFill patternType="solid">
          <fgColor theme="4"/>
          <bgColor theme="4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5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5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5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fill>
        <patternFill patternType="solid">
          <fgColor theme="4"/>
          <bgColor theme="4"/>
        </patternFill>
      </fill>
      <alignment horizontal="left" vertical="bottom" textRotation="0" wrapText="0" indent="0" justifyLastLine="0" shrinkToFit="0" readingOrder="0"/>
    </dxf>
    <dxf>
      <numFmt numFmtId="165" formatCode="_(&quot;$&quot;* #,##0_);_(&quot;$&quot;* \(#,##0\);_(&quot;$&quot;* &quot;-&quot;??_);_(@_)"/>
    </dxf>
    <dxf>
      <numFmt numFmtId="165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_(&quot;$&quot;* #,##0_);_(&quot;$&quot;* \(#,##0\);_(&quot;$&quot;* &quot;-&quot;??_);_(@_)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5" formatCode="_(&quot;$&quot;* #,##0_);_(&quot;$&quot;* \(#,##0\);_(&quot;$&quot;* &quot;-&quot;??_);_(@_)"/>
      <fill>
        <patternFill patternType="solid">
          <fgColor theme="4" tint="0.79998168889431442"/>
          <bgColor theme="4" tint="0.79998168889431442"/>
        </patternFill>
      </fill>
    </dxf>
    <dxf>
      <numFmt numFmtId="165" formatCode="_(&quot;$&quot;* #,##0_);_(&quot;$&quot;* \(#,##0\);_(&quot;$&quot;* &quot;-&quot;??_);_(@_)"/>
    </dxf>
    <dxf>
      <numFmt numFmtId="165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numFmt numFmtId="165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numFmt numFmtId="165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_(&quot;$&quot;* #,##0_);_(&quot;$&quot;* \(#,##0\);_(&quot;$&quot;* &quot;-&quot;??_);_(@_)"/>
    </dxf>
    <dxf>
      <numFmt numFmtId="165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_(&quot;$&quot;* #,##0_);_(&quot;$&quot;* \(#,##0\);_(&quot;$&quot;* &quot;-&quot;??_);_(@_)"/>
    </dxf>
    <dxf>
      <numFmt numFmtId="165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_(&quot;$&quot;* #,##0_);_(&quot;$&quot;* \(#,##0\);_(&quot;$&quot;* &quot;-&quot;??_);_(@_)"/>
    </dxf>
    <dxf>
      <numFmt numFmtId="165" formatCode="_(&quot;$&quot;* #,##0_);_(&quot;$&quot;* \(#,##0\);_(&quot;$&quot;* &quot;-&quot;??_);_(@_)"/>
    </dxf>
    <dxf>
      <numFmt numFmtId="165" formatCode="_(&quot;$&quot;* #,##0_);_(&quot;$&quot;* \(#,##0\);_(&quot;$&quot;* &quot;-&quot;??_);_(@_)"/>
    </dxf>
    <dxf>
      <numFmt numFmtId="165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_(&quot;$&quot;* #,##0_);_(&quot;$&quot;* \(#,##0\);_(&quot;$&quot;* &quot;-&quot;??_);_(@_)"/>
    </dxf>
    <dxf>
      <numFmt numFmtId="165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_(&quot;$&quot;* #,##0_);_(&quot;$&quot;* \(#,##0\);_(&quot;$&quot;* &quot;-&quot;??_);_(@_)"/>
    </dxf>
    <dxf>
      <numFmt numFmtId="165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65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65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numFmt numFmtId="165" formatCode="_(&quot;$&quot;* #,##0_);_(&quot;$&quot;* \(#,##0\);_(&quot;$&quot;* &quot;-&quot;??_);_(@_)"/>
    </dxf>
    <dxf>
      <numFmt numFmtId="165" formatCode="_(&quot;$&quot;* #,##0_);_(&quot;$&quot;* \(#,##0\);_(&quot;$&quot;* &quot;-&quot;??_);_(@_)"/>
    </dxf>
    <dxf>
      <numFmt numFmtId="165" formatCode="_(&quot;$&quot;* #,##0_);_(&quot;$&quot;* \(#,##0\);_(&quot;$&quot;* &quot;-&quot;??_);_(@_)"/>
    </dxf>
    <dxf>
      <numFmt numFmtId="165" formatCode="_(&quot;$&quot;* #,##0_);_(&quot;$&quot;* \(#,##0\);_(&quot;$&quot;* &quot;-&quot;??_);_(@_)"/>
    </dxf>
    <dxf>
      <numFmt numFmtId="165" formatCode="_(&quot;$&quot;* #,##0_);_(&quot;$&quot;* \(#,##0\);_(&quot;$&quot;* &quot;-&quot;??_);_(@_)"/>
    </dxf>
    <dxf>
      <numFmt numFmtId="165" formatCode="_(&quot;$&quot;* #,##0_);_(&quot;$&quot;* \(#,##0\);_(&quot;$&quot;* &quot;-&quot;??_);_(@_)"/>
    </dxf>
    <dxf>
      <numFmt numFmtId="165" formatCode="_(&quot;$&quot;* #,##0_);_(&quot;$&quot;* \(#,##0\);_(&quot;$&quot;* &quot;-&quot;??_);_(@_)"/>
    </dxf>
    <dxf>
      <numFmt numFmtId="165" formatCode="_(&quot;$&quot;* #,##0_);_(&quot;$&quot;* \(#,##0\);_(&quot;$&quot;* &quot;-&quot;??_);_(@_)"/>
    </dxf>
    <dxf>
      <numFmt numFmtId="165" formatCode="_(&quot;$&quot;* #,##0_);_(&quot;$&quot;* \(#,##0\);_(&quot;$&quot;* &quot;-&quot;??_);_(@_)"/>
    </dxf>
    <dxf>
      <numFmt numFmtId="165" formatCode="_(&quot;$&quot;* #,##0_);_(&quot;$&quot;* \(#,##0\);_(&quot;$&quot;* &quot;-&quot;??_);_(@_)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_(&quot;$&quot;* #,##0_);_(&quot;$&quot;* \(#,##0\);_(&quot;$&quot;* &quot;-&quot;??_);_(@_)"/>
    </dxf>
    <dxf>
      <numFmt numFmtId="165" formatCode="_(&quot;$&quot;* #,##0_);_(&quot;$&quot;* \(#,##0\);_(&quot;$&quot;* &quot;-&quot;??_);_(@_)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_(&quot;$&quot;* #,##0_);_(&quot;$&quot;* \(#,##0\);_(&quot;$&quot;* &quot;-&quot;??_);_(@_)"/>
    </dxf>
    <dxf>
      <numFmt numFmtId="165" formatCode="_(&quot;$&quot;* #,##0_);_(&quot;$&quot;* \(#,##0\);_(&quot;$&quot;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3.xml"/><Relationship Id="rId26" Type="http://schemas.openxmlformats.org/officeDocument/2006/relationships/customXml" Target="../customXml/item1.xml"/><Relationship Id="rId39" Type="http://schemas.openxmlformats.org/officeDocument/2006/relationships/customXml" Target="../customXml/item14.xml"/><Relationship Id="rId21" Type="http://schemas.openxmlformats.org/officeDocument/2006/relationships/connections" Target="connections.xml"/><Relationship Id="rId34" Type="http://schemas.openxmlformats.org/officeDocument/2006/relationships/customXml" Target="../customXml/item9.xml"/><Relationship Id="rId42" Type="http://schemas.openxmlformats.org/officeDocument/2006/relationships/customXml" Target="../customXml/item17.xml"/><Relationship Id="rId47" Type="http://schemas.openxmlformats.org/officeDocument/2006/relationships/customXml" Target="../customXml/item22.xml"/><Relationship Id="rId50" Type="http://schemas.openxmlformats.org/officeDocument/2006/relationships/customXml" Target="../customXml/item2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.xml"/><Relationship Id="rId29" Type="http://schemas.openxmlformats.org/officeDocument/2006/relationships/customXml" Target="../customXml/item4.xml"/><Relationship Id="rId11" Type="http://schemas.openxmlformats.org/officeDocument/2006/relationships/worksheet" Target="worksheets/sheet11.xml"/><Relationship Id="rId24" Type="http://schemas.openxmlformats.org/officeDocument/2006/relationships/powerPivotData" Target="model/item.data"/><Relationship Id="rId32" Type="http://schemas.openxmlformats.org/officeDocument/2006/relationships/customXml" Target="../customXml/item7.xml"/><Relationship Id="rId37" Type="http://schemas.openxmlformats.org/officeDocument/2006/relationships/customXml" Target="../customXml/item12.xml"/><Relationship Id="rId40" Type="http://schemas.openxmlformats.org/officeDocument/2006/relationships/customXml" Target="../customXml/item15.xml"/><Relationship Id="rId45" Type="http://schemas.openxmlformats.org/officeDocument/2006/relationships/customXml" Target="../customXml/item20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28" Type="http://schemas.openxmlformats.org/officeDocument/2006/relationships/customXml" Target="../customXml/item3.xml"/><Relationship Id="rId36" Type="http://schemas.openxmlformats.org/officeDocument/2006/relationships/customXml" Target="../customXml/item11.xml"/><Relationship Id="rId49" Type="http://schemas.openxmlformats.org/officeDocument/2006/relationships/customXml" Target="../customXml/item24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4.xml"/><Relationship Id="rId31" Type="http://schemas.openxmlformats.org/officeDocument/2006/relationships/customXml" Target="../customXml/item6.xml"/><Relationship Id="rId44" Type="http://schemas.openxmlformats.org/officeDocument/2006/relationships/customXml" Target="../customXml/item19.xml"/><Relationship Id="rId52" Type="http://schemas.openxmlformats.org/officeDocument/2006/relationships/customXml" Target="../customXml/item2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Relationship Id="rId27" Type="http://schemas.openxmlformats.org/officeDocument/2006/relationships/customXml" Target="../customXml/item2.xml"/><Relationship Id="rId30" Type="http://schemas.openxmlformats.org/officeDocument/2006/relationships/customXml" Target="../customXml/item5.xml"/><Relationship Id="rId35" Type="http://schemas.openxmlformats.org/officeDocument/2006/relationships/customXml" Target="../customXml/item10.xml"/><Relationship Id="rId43" Type="http://schemas.openxmlformats.org/officeDocument/2006/relationships/customXml" Target="../customXml/item18.xml"/><Relationship Id="rId48" Type="http://schemas.openxmlformats.org/officeDocument/2006/relationships/customXml" Target="../customXml/item23.xml"/><Relationship Id="rId8" Type="http://schemas.openxmlformats.org/officeDocument/2006/relationships/worksheet" Target="worksheets/sheet8.xml"/><Relationship Id="rId51" Type="http://schemas.openxmlformats.org/officeDocument/2006/relationships/customXml" Target="../customXml/item26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2.xml"/><Relationship Id="rId25" Type="http://schemas.openxmlformats.org/officeDocument/2006/relationships/calcChain" Target="calcChain.xml"/><Relationship Id="rId33" Type="http://schemas.openxmlformats.org/officeDocument/2006/relationships/customXml" Target="../customXml/item8.xml"/><Relationship Id="rId38" Type="http://schemas.openxmlformats.org/officeDocument/2006/relationships/customXml" Target="../customXml/item13.xml"/><Relationship Id="rId46" Type="http://schemas.openxmlformats.org/officeDocument/2006/relationships/customXml" Target="../customXml/item21.xml"/><Relationship Id="rId20" Type="http://schemas.openxmlformats.org/officeDocument/2006/relationships/theme" Target="theme/theme1.xml"/><Relationship Id="rId41" Type="http://schemas.openxmlformats.org/officeDocument/2006/relationships/customXml" Target="../customXml/item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165100</xdr:colOff>
      <xdr:row>8</xdr:row>
      <xdr:rowOff>101600</xdr:rowOff>
    </xdr:from>
    <xdr:to>
      <xdr:col>1</xdr:col>
      <xdr:colOff>4000500</xdr:colOff>
      <xdr:row>12</xdr:row>
      <xdr:rowOff>0</xdr:rowOff>
    </xdr:to>
    <xdr:pic>
      <xdr:nvPicPr>
        <xdr:cNvPr id="8" name="Picture 3" descr="Image">
          <a:extLst>
            <a:ext uri="{FF2B5EF4-FFF2-40B4-BE49-F238E27FC236}">
              <a16:creationId xmlns:a16="http://schemas.microsoft.com/office/drawing/2014/main" id="{39581A85-6DC9-006F-BC28-CA0DE25719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3700" y="1892300"/>
          <a:ext cx="3835400" cy="812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165100</xdr:colOff>
      <xdr:row>12</xdr:row>
      <xdr:rowOff>101600</xdr:rowOff>
    </xdr:from>
    <xdr:to>
      <xdr:col>1</xdr:col>
      <xdr:colOff>3822700</xdr:colOff>
      <xdr:row>16</xdr:row>
      <xdr:rowOff>63500</xdr:rowOff>
    </xdr:to>
    <xdr:pic>
      <xdr:nvPicPr>
        <xdr:cNvPr id="9" name="Picture 2" descr="Image">
          <a:extLst>
            <a:ext uri="{FF2B5EF4-FFF2-40B4-BE49-F238E27FC236}">
              <a16:creationId xmlns:a16="http://schemas.microsoft.com/office/drawing/2014/main" id="{0A28837F-92B1-9B45-C938-798DF747F4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3700" y="2819400"/>
          <a:ext cx="36576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165100</xdr:colOff>
      <xdr:row>16</xdr:row>
      <xdr:rowOff>101600</xdr:rowOff>
    </xdr:from>
    <xdr:to>
      <xdr:col>1</xdr:col>
      <xdr:colOff>3746500</xdr:colOff>
      <xdr:row>20</xdr:row>
      <xdr:rowOff>25400</xdr:rowOff>
    </xdr:to>
    <xdr:pic>
      <xdr:nvPicPr>
        <xdr:cNvPr id="10" name="Picture 1" descr="Image">
          <a:extLst>
            <a:ext uri="{FF2B5EF4-FFF2-40B4-BE49-F238E27FC236}">
              <a16:creationId xmlns:a16="http://schemas.microsoft.com/office/drawing/2014/main" id="{F6B07A2C-3219-B209-A889-ABAF65160B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3700" y="3746500"/>
          <a:ext cx="3581400" cy="838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bokka" refreshedDate="45461.729977199073" createdVersion="5" refreshedVersion="8" minRefreshableVersion="3" recordCount="0" supportSubquery="1" supportAdvancedDrill="1" xr:uid="{DB051213-31E5-4320-BE24-CDAD720EC358}">
  <cacheSource type="external" connectionId="1"/>
  <cacheFields count="4">
    <cacheField name="[CustomerQ2FY23].[Customer].[Customer]" caption="Customer" numFmtId="0" hierarchy="1" level="1">
      <sharedItems count="218">
        <s v="3M Co."/>
        <s v="Abbott Laboratories"/>
        <s v="ACE Limited"/>
        <s v="Adobe Systems Inc"/>
        <s v="Aetna Inc"/>
        <s v="Agilent Technologies Inc"/>
        <s v="Air Products &amp; Chemicals Inc"/>
        <s v="Airgas Inc"/>
        <s v="Alcoa Inc"/>
        <s v="Alexion Pharmaceuticals"/>
        <s v="Allergan Inc"/>
        <s v="Ameren Corp"/>
        <s v="American Electric Power"/>
        <s v="American Express Co"/>
        <s v="American Intl Group Inc"/>
        <s v="Ameriprise Financial"/>
        <s v="AmerisourceBergen Corp"/>
        <s v="Amgen Inc"/>
        <s v="Anadarko Petroleum Corp"/>
        <s v="Analog Devices Inc"/>
        <s v="Aon plc"/>
        <s v="Apache Corporation"/>
        <s v="Apartment Investment &amp; Mgmt"/>
        <s v="Apple Inc."/>
        <s v="Archer-Daniels-Midland Co"/>
        <s v="Assurant Inc"/>
        <s v="AutoZone Inc"/>
        <s v="Avery Dennison Corp"/>
        <s v="Avon Products"/>
        <s v="Baker Hughes Inc"/>
        <s v="Bank of America Corp"/>
        <s v="Bard (C.R.) Inc."/>
        <s v="Baxter International Inc."/>
        <s v="BB&amp;T Corporation"/>
        <s v="Becton Dickinson"/>
        <s v="Bed Bath &amp; Beyond"/>
        <s v="Bemis Company"/>
        <s v="Berkshire Hathaway"/>
        <s v="Best Buy Co. Inc."/>
        <s v="Big Lots Inc."/>
        <s v="BIOGEN IDEC Inc."/>
        <s v="Block H&amp;R"/>
        <s v="BMC Software"/>
        <s v="Boston Properties"/>
        <s v="Bristol-Myers Squibb"/>
        <s v="Brown-Forman Corporation"/>
        <s v="C. H. Robinson Worldwide"/>
        <s v="Cablevision Systems Corp."/>
        <s v="Cabot Oil &amp; Gas"/>
        <s v="Cameron International Corp."/>
        <s v="Campbell Soup"/>
        <s v="Capital One Financial"/>
        <s v="Cardinal Health Inc."/>
        <s v="Carmax Inc"/>
        <s v="Carnival Corp."/>
        <s v="CBRE Group"/>
        <s v="CBS Corp."/>
        <s v="Celgene Corp."/>
        <s v="CenterPoint Energy"/>
        <s v="CenturyLink Inc"/>
        <s v="Cerner"/>
        <s v="Chevron Corp."/>
        <s v="Chipotle Mexican Grill"/>
        <s v="CIGNA Corp."/>
        <s v="Cincinnati Financial"/>
        <s v="Cintas Corporation"/>
        <s v="Citrix Systems"/>
        <s v="Cliffs Natural Resources"/>
        <s v="Clorox Co."/>
        <s v="CME Group Inc."/>
        <s v="Coach Inc."/>
        <s v="Coca Cola Co."/>
        <s v="Cognizant Technology Solutions"/>
        <s v="Colgate-Palmolive"/>
        <s v="Comcast Corp."/>
        <s v="Comerica Inc."/>
        <s v="Computer Sciences Corp."/>
        <s v="Constellation Brands"/>
        <s v="Corning Inc."/>
        <s v="Costco Co."/>
        <s v="Coventry Health Care Inc."/>
        <s v="Crown Castle International Corp."/>
        <s v="CSX Corp."/>
        <s v="Cummins Inc."/>
        <s v="CVS Caremark Corp."/>
        <s v="D. R. Horton"/>
        <s v="Darden Restaurants"/>
        <s v="DaVita Inc."/>
        <s v="Dean Foods"/>
        <s v="Deere &amp; Co."/>
        <s v="Denbury Resources Inc."/>
        <s v="Devon Energy Corp."/>
        <s v="DirecTV"/>
        <s v="Discovery Communications"/>
        <s v="Dollar Tree"/>
        <s v="Donnelley (R.R.) &amp; Sons"/>
        <s v="Dover Corp."/>
        <s v="Dr Pepper Snapple Group"/>
        <s v="Duke Energy"/>
        <s v="Dun &amp; Bradstreet"/>
        <s v="Eastman Chemical"/>
        <s v="Eaton Corp."/>
        <s v="eBay Inc."/>
        <s v="Edison Int'l"/>
        <s v="Edwards Lifesciences"/>
        <s v="Electronic Arts"/>
        <s v="EMC Corp."/>
        <s v="Ensco plc"/>
        <s v="Entergy Corp."/>
        <s v="Equity Residential"/>
        <s v="Estee Lauder Cos."/>
        <s v="E-Trade"/>
        <s v="Exelon Corp."/>
        <s v="Expeditors Int'l"/>
        <s v="Express Scripts"/>
        <s v="Exxon Mobil Corp."/>
        <s v="F5 Networks"/>
        <s v="Family Dollar Stores"/>
        <s v="Fastenal Co"/>
        <s v="FedEx Corporation"/>
        <s v="Fidelity National Information Services"/>
        <s v="Fifth Third Bancorp"/>
        <s v="First Horizon National"/>
        <s v="First Solar Inc"/>
        <s v="Fiserv Inc"/>
        <s v="FLIR Systems"/>
        <s v="Flowserve Corporation"/>
        <s v="Fluor Corp."/>
        <s v="FMC Technologies Inc."/>
        <s v="Ford Motor"/>
        <s v="Forest Laboratories"/>
        <s v="Franklin Resources"/>
        <s v="Freeport-McMoran Cp &amp; Gld"/>
        <s v="Frontier Communications"/>
        <s v="GameStop Corp."/>
        <s v="Gannett Co."/>
        <s v="Gap (The)"/>
        <s v="General Dynamics"/>
        <s v="General Electric"/>
        <s v="General Mills"/>
        <s v="Genuine Parts"/>
        <s v="Genworth Financial Inc."/>
        <s v="Gilead Sciences"/>
        <s v="Goldman Sachs Group"/>
        <s v="Goodyear Tire &amp; Rubber"/>
        <s v="Google Inc."/>
        <s v="Grainger (W.W.) Inc."/>
        <s v="Halliburton Co."/>
        <s v="Harman Int'l Industries"/>
        <s v="Harris Corporation"/>
        <s v="Hartford Financial Svc.Gp."/>
        <s v="Hasbro Inc."/>
        <s v="Health Care REIT"/>
        <s v="Heinz (H.J.)"/>
        <s v="Helmerich &amp; Payne"/>
        <s v="Hess Corporation"/>
        <s v="Home Depot"/>
        <s v="Honeywell Int'l Inc."/>
        <s v="Hormel Foods Corp."/>
        <s v="Hospira Inc."/>
        <s v="Host Hotels &amp; Resorts"/>
        <s v="Hudson City Bancorp"/>
        <s v="Humana Inc."/>
        <s v="Huntington Bancshares"/>
        <s v="Illinois Tool Works"/>
        <s v="Ingersoll-Rand PLC"/>
        <s v="Intel Corp."/>
        <s v="IntercontinentalExchange Inc."/>
        <s v="International Flav/Frag"/>
        <s v="International Game Technology"/>
        <s v="International Paper"/>
        <s v="Interpublic Group"/>
        <s v="Intuit Inc."/>
        <s v="Intuitive Surgical Inc."/>
        <s v="Invesco Ltd."/>
        <s v="Jabil Circuit"/>
        <s v="Jacobs Engineering Group"/>
        <s v="JDS Uniphase Corp."/>
        <s v="Johnson &amp; Johnson"/>
        <s v="Johnson Controls"/>
        <s v="Joy Global Inc."/>
        <s v="JPMorgan Chase &amp; Co."/>
        <s v="Juniper Networks"/>
        <s v="Kellogg Co."/>
        <s v="KeyCorp"/>
        <s v="Kimberly-Clark"/>
        <s v="Kimco Realty"/>
        <s v="Kinder Morgan"/>
        <s v="KLA-Tencor Corp."/>
        <s v="Kohl's Corp."/>
        <s v="Kraft Foods Inc-A"/>
        <s v="Kroger Co."/>
        <s v="L-3 Communications Holdings"/>
        <s v="Laboratory Corp. of America Holding"/>
        <s v="Lam Research"/>
        <s v="Legg Mason"/>
        <s v="Leggett &amp; Platt"/>
        <s v="Lennar Corp."/>
        <s v="Leucadia National Corp."/>
        <s v="Lexmark Int'l Inc"/>
        <s v="Life Technologies"/>
        <s v="Lilly (Eli) &amp; Co."/>
        <s v="Limited Brands Inc."/>
        <s v="Lincoln National"/>
        <s v="Linear Technology Corp."/>
        <s v="Lockheed Martin Corp."/>
        <s v="Loews Corp."/>
        <s v="Lorillard Inc."/>
        <s v="Lowe's Cos."/>
        <s v="LSI Corporation"/>
        <s v="M&amp;T Bank Corp."/>
        <s v="Macy's Inc."/>
        <s v="Marathon Oil Corp."/>
        <s v="Marriott Int'l."/>
        <s v="Masco Corp."/>
        <s v="Mattel Inc."/>
        <s v="McDonald's Corp."/>
        <s v="McGraw-Hill"/>
      </sharedItems>
    </cacheField>
    <cacheField name="[Measures].[Sum of Q2FY23_CON$]" caption="Sum of Q2FY23_CON$" numFmtId="0" hierarchy="42" level="32767"/>
    <cacheField name="[Measures].[Sum of Q2FY23_PI$]" caption="Sum of Q2FY23_PI$" numFmtId="0" hierarchy="43" level="32767"/>
    <cacheField name="[Measures].[Sum of Q2FY23_SVA$]" caption="Sum of Q2FY23_SVA$" numFmtId="0" hierarchy="44" level="32767"/>
  </cacheFields>
  <cacheHierarchies count="49">
    <cacheHierarchy uniqueName="[CustomerList].[Customer]" caption="Customer" attribute="1" defaultMemberUniqueName="[CustomerList].[Customer].[All]" allUniqueName="[CustomerList].[Customer].[All]" dimensionUniqueName="[CustomerList]" displayFolder="" count="0" memberValueDatatype="130" unbalanced="0"/>
    <cacheHierarchy uniqueName="[CustomerQ2FY23].[Customer]" caption="Customer" attribute="1" defaultMemberUniqueName="[CustomerQ2FY23].[Customer].[All]" allUniqueName="[CustomerQ2FY23].[Customer].[All]" dimensionUniqueName="[CustomerQ2FY23]" displayFolder="" count="2" memberValueDatatype="130" unbalanced="0">
      <fieldsUsage count="2">
        <fieldUsage x="-1"/>
        <fieldUsage x="0"/>
      </fieldsUsage>
    </cacheHierarchy>
    <cacheHierarchy uniqueName="[CustomersYOY].[Customers]" caption="Customers" attribute="1" defaultMemberUniqueName="[CustomersYOY].[Customers].[All]" allUniqueName="[CustomersYOY].[Customers].[All]" dimensionUniqueName="[CustomersYOY]" displayFolder="" count="0" memberValueDatatype="130" unbalanced="0"/>
    <cacheHierarchy uniqueName="[Q2F24CON].[Customer]" caption="Customer" attribute="1" defaultMemberUniqueName="[Q2F24CON].[Customer].[All]" allUniqueName="[Q2F24CON].[Customer].[All]" dimensionUniqueName="[Q2F24CON]" displayFolder="" count="0" memberValueDatatype="130" unbalanced="0"/>
    <cacheHierarchy uniqueName="[Q2F24CON].[Q2FY24_CON$]" caption="Q2FY24_CON$" attribute="1" defaultMemberUniqueName="[Q2F24CON].[Q2FY24_CON$].[All]" allUniqueName="[Q2F24CON].[Q2FY24_CON$].[All]" dimensionUniqueName="[Q2F24CON]" displayFolder="" count="0" memberValueDatatype="20" unbalanced="0"/>
    <cacheHierarchy uniqueName="[Q2F24PI].[Customer]" caption="Customer" attribute="1" defaultMemberUniqueName="[Q2F24PI].[Customer].[All]" allUniqueName="[Q2F24PI].[Customer].[All]" dimensionUniqueName="[Q2F24PI]" displayFolder="" count="0" memberValueDatatype="130" unbalanced="0"/>
    <cacheHierarchy uniqueName="[Q2F24PI].[Q2FY24_PI$]" caption="Q2FY24_PI$" attribute="1" defaultMemberUniqueName="[Q2F24PI].[Q2FY24_PI$].[All]" allUniqueName="[Q2F24PI].[Q2FY24_PI$].[All]" dimensionUniqueName="[Q2F24PI]" displayFolder="" count="0" memberValueDatatype="20" unbalanced="0"/>
    <cacheHierarchy uniqueName="[Q2F24SVA].[Customer]" caption="Customer" attribute="1" defaultMemberUniqueName="[Q2F24SVA].[Customer].[All]" allUniqueName="[Q2F24SVA].[Customer].[All]" dimensionUniqueName="[Q2F24SVA]" displayFolder="" count="0" memberValueDatatype="130" unbalanced="0"/>
    <cacheHierarchy uniqueName="[Q2F24SVA].[Q2FY24_SVA$]" caption="Q2FY24_SVA$" attribute="1" defaultMemberUniqueName="[Q2F24SVA].[Q2FY24_SVA$].[All]" allUniqueName="[Q2F24SVA].[Q2FY24_SVA$].[All]" dimensionUniqueName="[Q2F24SVA]" displayFolder="" count="0" memberValueDatatype="20" unbalanced="0"/>
    <cacheHierarchy uniqueName="[Q2FY23_CON].[Customer]" caption="Customer" attribute="1" defaultMemberUniqueName="[Q2FY23_CON].[Customer].[All]" allUniqueName="[Q2FY23_CON].[Customer].[All]" dimensionUniqueName="[Q2FY23_CON]" displayFolder="" count="0" memberValueDatatype="130" unbalanced="0"/>
    <cacheHierarchy uniqueName="[Q2FY23_CON].[Q2FY23_CON$]" caption="Q2FY23_CON$" attribute="1" defaultMemberUniqueName="[Q2FY23_CON].[Q2FY23_CON$].[All]" allUniqueName="[Q2FY23_CON].[Q2FY23_CON$].[All]" dimensionUniqueName="[Q2FY23_CON]" displayFolder="" count="0" memberValueDatatype="20" unbalanced="0"/>
    <cacheHierarchy uniqueName="[Q2FY23_DataModel].[Customers]" caption="Customers" attribute="1" defaultMemberUniqueName="[Q2FY23_DataModel].[Customers].[All]" allUniqueName="[Q2FY23_DataModel].[Customers].[All]" dimensionUniqueName="[Q2FY23_DataModel]" displayFolder="" count="0" memberValueDatatype="130" unbalanced="0"/>
    <cacheHierarchy uniqueName="[Q2FY23_DataModel].[Sum of Q2FY23_CON$]" caption="Sum of Q2FY23_CON$" attribute="1" defaultMemberUniqueName="[Q2FY23_DataModel].[Sum of Q2FY23_CON$].[All]" allUniqueName="[Q2FY23_DataModel].[Sum of Q2FY23_CON$].[All]" dimensionUniqueName="[Q2FY23_DataModel]" displayFolder="" count="0" memberValueDatatype="20" unbalanced="0"/>
    <cacheHierarchy uniqueName="[Q2FY23_DataModel].[Sum of Q2FY23_PI$]" caption="Sum of Q2FY23_PI$" attribute="1" defaultMemberUniqueName="[Q2FY23_DataModel].[Sum of Q2FY23_PI$].[All]" allUniqueName="[Q2FY23_DataModel].[Sum of Q2FY23_PI$].[All]" dimensionUniqueName="[Q2FY23_DataModel]" displayFolder="" count="0" memberValueDatatype="20" unbalanced="0"/>
    <cacheHierarchy uniqueName="[Q2FY23_DataModel].[Sum of Q2FY23_SVA$]" caption="Sum of Q2FY23_SVA$" attribute="1" defaultMemberUniqueName="[Q2FY23_DataModel].[Sum of Q2FY23_SVA$].[All]" allUniqueName="[Q2FY23_DataModel].[Sum of Q2FY23_SVA$].[All]" dimensionUniqueName="[Q2FY23_DataModel]" displayFolder="" count="0" memberValueDatatype="20" unbalanced="0"/>
    <cacheHierarchy uniqueName="[Q2FY23_DataModel].[PI$_Q223]" caption="PI$_Q223" attribute="1" defaultMemberUniqueName="[Q2FY23_DataModel].[PI$_Q223].[All]" allUniqueName="[Q2FY23_DataModel].[PI$_Q223].[All]" dimensionUniqueName="[Q2FY23_DataModel]" displayFolder="" count="0" memberValueDatatype="20" unbalanced="0"/>
    <cacheHierarchy uniqueName="[Q2FY23_DataModel].[CON$_Q2_23]" caption="CON$_Q2_23" attribute="1" defaultMemberUniqueName="[Q2FY23_DataModel].[CON$_Q2_23].[All]" allUniqueName="[Q2FY23_DataModel].[CON$_Q2_23].[All]" dimensionUniqueName="[Q2FY23_DataModel]" displayFolder="" count="0" memberValueDatatype="20" unbalanced="0"/>
    <cacheHierarchy uniqueName="[Q2FY23_PI].[Customer]" caption="Customer" attribute="1" defaultMemberUniqueName="[Q2FY23_PI].[Customer].[All]" allUniqueName="[Q2FY23_PI].[Customer].[All]" dimensionUniqueName="[Q2FY23_PI]" displayFolder="" count="0" memberValueDatatype="130" unbalanced="0"/>
    <cacheHierarchy uniqueName="[Q2FY23_PI].[Q2FY23_PI$]" caption="Q2FY23_PI$" attribute="1" defaultMemberUniqueName="[Q2FY23_PI].[Q2FY23_PI$].[All]" allUniqueName="[Q2FY23_PI].[Q2FY23_PI$].[All]" dimensionUniqueName="[Q2FY23_PI]" displayFolder="" count="0" memberValueDatatype="20" unbalanced="0"/>
    <cacheHierarchy uniqueName="[Q2FY23_SVA].[Customer]" caption="Customer" attribute="1" defaultMemberUniqueName="[Q2FY23_SVA].[Customer].[All]" allUniqueName="[Q2FY23_SVA].[Customer].[All]" dimensionUniqueName="[Q2FY23_SVA]" displayFolder="" count="0" memberValueDatatype="130" unbalanced="0"/>
    <cacheHierarchy uniqueName="[Q2FY23_SVA].[Q2FY23_SVA$]" caption="Q2FY23_SVA$" attribute="1" defaultMemberUniqueName="[Q2FY23_SVA].[Q2FY23_SVA$].[All]" allUniqueName="[Q2FY23_SVA].[Q2FY23_SVA$].[All]" dimensionUniqueName="[Q2FY23_SVA]" displayFolder="" count="0" memberValueDatatype="20" unbalanced="0"/>
    <cacheHierarchy uniqueName="[Q2FY24_FinalTable].[Customers]" caption="Customers" attribute="1" defaultMemberUniqueName="[Q2FY24_FinalTable].[Customers].[All]" allUniqueName="[Q2FY24_FinalTable].[Customers].[All]" dimensionUniqueName="[Q2FY24_FinalTable]" displayFolder="" count="0" memberValueDatatype="130" unbalanced="0"/>
    <cacheHierarchy uniqueName="[Q2FY24_FinalTable].[Sum of Q2FY24_CON$]" caption="Sum of Q2FY24_CON$" attribute="1" defaultMemberUniqueName="[Q2FY24_FinalTable].[Sum of Q2FY24_CON$].[All]" allUniqueName="[Q2FY24_FinalTable].[Sum of Q2FY24_CON$].[All]" dimensionUniqueName="[Q2FY24_FinalTable]" displayFolder="" count="0" memberValueDatatype="20" unbalanced="0"/>
    <cacheHierarchy uniqueName="[Q2FY24_FinalTable].[Sum of Q2FY24_PI$]" caption="Sum of Q2FY24_PI$" attribute="1" defaultMemberUniqueName="[Q2FY24_FinalTable].[Sum of Q2FY24_PI$].[All]" allUniqueName="[Q2FY24_FinalTable].[Sum of Q2FY24_PI$].[All]" dimensionUniqueName="[Q2FY24_FinalTable]" displayFolder="" count="0" memberValueDatatype="20" unbalanced="0"/>
    <cacheHierarchy uniqueName="[Q2FY24_FinalTable].[Sum of Q2FY24_SVA$]" caption="Sum of Q2FY24_SVA$" attribute="1" defaultMemberUniqueName="[Q2FY24_FinalTable].[Sum of Q2FY24_SVA$].[All]" allUniqueName="[Q2FY24_FinalTable].[Sum of Q2FY24_SVA$].[All]" dimensionUniqueName="[Q2FY24_FinalTable]" displayFolder="" count="0" memberValueDatatype="20" unbalanced="0"/>
    <cacheHierarchy uniqueName="[Q2FY24_FinalTable].[PI$_Q224]" caption="PI$_Q224" attribute="1" defaultMemberUniqueName="[Q2FY24_FinalTable].[PI$_Q224].[All]" allUniqueName="[Q2FY24_FinalTable].[PI$_Q224].[All]" dimensionUniqueName="[Q2FY24_FinalTable]" displayFolder="" count="0" memberValueDatatype="20" unbalanced="0"/>
    <cacheHierarchy uniqueName="[Q2FY24_FinalTable].[CON$_Q224]" caption="CON$_Q224" attribute="1" defaultMemberUniqueName="[Q2FY24_FinalTable].[CON$_Q224].[All]" allUniqueName="[Q2FY24_FinalTable].[CON$_Q224].[All]" dimensionUniqueName="[Q2FY24_FinalTable]" displayFolder="" count="0" memberValueDatatype="20" unbalanced="0"/>
    <cacheHierarchy uniqueName="[Measures].[__XL_Count Q2F24SVA]" caption="__XL_Count Q2F24SVA" measure="1" displayFolder="" measureGroup="Q2F24SVA" count="0" hidden="1"/>
    <cacheHierarchy uniqueName="[Measures].[__XL_Count Q2F24PI]" caption="__XL_Count Q2F24PI" measure="1" displayFolder="" measureGroup="Q2F24PI" count="0" hidden="1"/>
    <cacheHierarchy uniqueName="[Measures].[__XL_Count Q2F24CON]" caption="__XL_Count Q2F24CON" measure="1" displayFolder="" measureGroup="Q2F24CON" count="0" hidden="1"/>
    <cacheHierarchy uniqueName="[Measures].[__XL_Count CustomerList]" caption="__XL_Count CustomerList" measure="1" displayFolder="" measureGroup="CustomerList" count="0" hidden="1"/>
    <cacheHierarchy uniqueName="[Measures].[__XL_Count CustomerQ2FY23]" caption="__XL_Count CustomerQ2FY23" measure="1" displayFolder="" measureGroup="CustomerQ2FY23" count="0" hidden="1"/>
    <cacheHierarchy uniqueName="[Measures].[__XL_Count Q2FY23_CON]" caption="__XL_Count Q2FY23_CON" measure="1" displayFolder="" measureGroup="Q2FY23_CON" count="0" hidden="1"/>
    <cacheHierarchy uniqueName="[Measures].[__XL_Count Q2FY23_PI]" caption="__XL_Count Q2FY23_PI" measure="1" displayFolder="" measureGroup="Q2FY23_PI" count="0" hidden="1"/>
    <cacheHierarchy uniqueName="[Measures].[__XL_Count Q2FY23_SVA]" caption="__XL_Count Q2FY23_SVA" measure="1" displayFolder="" measureGroup="Q2FY23_SVA" count="0" hidden="1"/>
    <cacheHierarchy uniqueName="[Measures].[__XL_Count Q2FY24_FinalTable]" caption="__XL_Count Q2FY24_FinalTable" measure="1" displayFolder="" measureGroup="Q2FY24_FinalTable" count="0" hidden="1"/>
    <cacheHierarchy uniqueName="[Measures].[__XL_Count Q2FY23_DataModel]" caption="__XL_Count Q2FY23_DataModel" measure="1" displayFolder="" measureGroup="Q2FY23_DataModel" count="0" hidden="1"/>
    <cacheHierarchy uniqueName="[Measures].[__XL_Count CustomersYOY]" caption="__XL_Count CustomersYOY" measure="1" displayFolder="" measureGroup="CustomersYOY" count="0" hidden="1"/>
    <cacheHierarchy uniqueName="[Measures].[__No measures defined]" caption="__No measures defined" measure="1" displayFolder="" count="0" hidden="1"/>
    <cacheHierarchy uniqueName="[Measures].[Sum of Q2FY24_SVA$]" caption="Sum of Q2FY24_SVA$" measure="1" displayFolder="" measureGroup="Q2F24SVA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Q2FY24_PI$]" caption="Sum of Q2FY24_PI$" measure="1" displayFolder="" measureGroup="Q2F24PI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Q2FY24_CON$]" caption="Sum of Q2FY24_CON$" measure="1" displayFolder="" measureGroup="Q2F24CON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Q2FY23_CON$]" caption="Sum of Q2FY23_CON$" measure="1" displayFolder="" measureGroup="Q2FY23_CON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Q2FY23_PI$]" caption="Sum of Q2FY23_PI$" measure="1" displayFolder="" measureGroup="Q2FY23_PI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Q2FY23_SVA$]" caption="Sum of Q2FY23_SVA$" measure="1" displayFolder="" measureGroup="Q2FY23_SVA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PI$_Q223]" caption="Sum of PI$_Q223" measure="1" displayFolder="" measureGroup="Q2FY23_DataModel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PI$_Q224]" caption="Sum of PI$_Q224" measure="1" displayFolder="" measureGroup="Q2FY24_FinalTable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 of CON$_Q224]" caption="Sum of CON$_Q224" measure="1" displayFolder="" measureGroup="Q2FY24_FinalTable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 of CON$_Q2_23]" caption="Sum of CON$_Q2_23" measure="1" displayFolder="" measureGroup="Q2FY23_DataModel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</cacheHierarchies>
  <kpis count="0"/>
  <dimensions count="12">
    <dimension name="CustomerList" uniqueName="[CustomerList]" caption="CustomerList"/>
    <dimension name="CustomerQ2FY23" uniqueName="[CustomerQ2FY23]" caption="CustomerQ2FY23"/>
    <dimension name="CustomersYOY" uniqueName="[CustomersYOY]" caption="CustomersYOY"/>
    <dimension measure="1" name="Measures" uniqueName="[Measures]" caption="Measures"/>
    <dimension name="Q2F24CON" uniqueName="[Q2F24CON]" caption="Q2F24CON"/>
    <dimension name="Q2F24PI" uniqueName="[Q2F24PI]" caption="Q2F24PI"/>
    <dimension name="Q2F24SVA" uniqueName="[Q2F24SVA]" caption="Q2F24SVA"/>
    <dimension name="Q2FY23_CON" uniqueName="[Q2FY23_CON]" caption="Q2FY23_CON"/>
    <dimension name="Q2FY23_DataModel" uniqueName="[Q2FY23_DataModel]" caption="Q2FY23_DataModel"/>
    <dimension name="Q2FY23_PI" uniqueName="[Q2FY23_PI]" caption="Q2FY23_PI"/>
    <dimension name="Q2FY23_SVA" uniqueName="[Q2FY23_SVA]" caption="Q2FY23_SVA"/>
    <dimension name="Q2FY24_FinalTable" uniqueName="[Q2FY24_FinalTable]" caption="Q2FY24_FinalTable"/>
  </dimensions>
  <measureGroups count="11">
    <measureGroup name="CustomerList" caption="CustomerList"/>
    <measureGroup name="CustomerQ2FY23" caption="CustomerQ2FY23"/>
    <measureGroup name="CustomersYOY" caption="CustomersYOY"/>
    <measureGroup name="Q2F24CON" caption="Q2F24CON"/>
    <measureGroup name="Q2F24PI" caption="Q2F24PI"/>
    <measureGroup name="Q2F24SVA" caption="Q2F24SVA"/>
    <measureGroup name="Q2FY23_CON" caption="Q2FY23_CON"/>
    <measureGroup name="Q2FY23_DataModel" caption="Q2FY23_DataModel"/>
    <measureGroup name="Q2FY23_PI" caption="Q2FY23_PI"/>
    <measureGroup name="Q2FY23_SVA" caption="Q2FY23_SVA"/>
    <measureGroup name="Q2FY24_FinalTable" caption="Q2FY24_FinalTable"/>
  </measureGroups>
  <maps count="19">
    <map measureGroup="0" dimension="0"/>
    <map measureGroup="1" dimension="1"/>
    <map measureGroup="2" dimension="2"/>
    <map measureGroup="3" dimension="0"/>
    <map measureGroup="3" dimension="4"/>
    <map measureGroup="4" dimension="0"/>
    <map measureGroup="4" dimension="5"/>
    <map measureGroup="5" dimension="0"/>
    <map measureGroup="5" dimension="6"/>
    <map measureGroup="6" dimension="1"/>
    <map measureGroup="6" dimension="7"/>
    <map measureGroup="7" dimension="2"/>
    <map measureGroup="7" dimension="8"/>
    <map measureGroup="8" dimension="1"/>
    <map measureGroup="8" dimension="9"/>
    <map measureGroup="9" dimension="1"/>
    <map measureGroup="9" dimension="10"/>
    <map measureGroup="10" dimension="2"/>
    <map measureGroup="10" dimension="1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bokka" refreshedDate="45461.729981481483" createdVersion="5" refreshedVersion="8" minRefreshableVersion="3" recordCount="0" supportSubquery="1" supportAdvancedDrill="1" xr:uid="{3107DD71-C5E0-4360-A1D8-BC70DCCDBF41}">
  <cacheSource type="external" connectionId="1"/>
  <cacheFields count="4">
    <cacheField name="[CustomerList].[Customer].[Customer]" caption="Customer" numFmtId="0" level="1">
      <sharedItems count="213">
        <s v="3M Co."/>
        <s v="Abercrombie &amp; Fitch Company A"/>
        <s v="Accenture"/>
        <s v="ACE Limited"/>
        <s v="Adobe Systems Inc"/>
        <s v="Advanced Micro Devices"/>
        <s v="AES Corp"/>
        <s v="Aetna Inc"/>
        <s v="AFLAC Inc"/>
        <s v="Agilent Technologies Inc"/>
        <s v="AGL Resources Inc."/>
        <s v="Air Products &amp; Chemicals Inc"/>
        <s v="Airgas Inc"/>
        <s v="Akamai Technologies Inc"/>
        <s v="Alexion Pharmaceuticals"/>
        <s v="Allegheny Technologies Inc"/>
        <s v="Allstate Corp"/>
        <s v="Alpha Natural Resources"/>
        <s v="Altera Corp"/>
        <s v="Altria Group Inc"/>
        <s v="Amazon.com Inc"/>
        <s v="American Electric Power"/>
        <s v="American Express Co"/>
        <s v="American Tower Corp A"/>
        <s v="Ameriprise Financial"/>
        <s v="Amgen Inc"/>
        <s v="Amphenol Corp A"/>
        <s v="Anadarko Petroleum Corp"/>
        <s v="Analog Devices Inc"/>
        <s v="Aon plc"/>
        <s v="Apollo Group Inc"/>
        <s v="Applied Materials Inc"/>
        <s v="Assurant Inc"/>
        <s v="AT&amp;T Inc"/>
        <s v="Autodesk Inc"/>
        <s v="Automatic Data Processing"/>
        <s v="AutoNation Inc"/>
        <s v="AvalonBay Communities, Inc."/>
        <s v="Avon Products"/>
        <s v="Ball Corp"/>
        <s v="BB&amp;T Corporation"/>
        <s v="Beam Inc."/>
        <s v="Becton Dickinson"/>
        <s v="Berkshire Hathaway"/>
        <s v="Best Buy Co. Inc."/>
        <s v="Big Lots Inc."/>
        <s v="BlackRock"/>
        <s v="Boeing Company"/>
        <s v="BorgWarner"/>
        <s v="Boston Scientific"/>
        <s v="Bristol-Myers Squibb"/>
        <s v="Broadcom Corporation"/>
        <s v="C. H. Robinson Worldwide"/>
        <s v="CA, Inc."/>
        <s v="Cameron International Corp."/>
        <s v="Carefusion"/>
        <s v="Carnival Corp."/>
        <s v="Caterpillar Inc."/>
        <s v="CBS Corp."/>
        <s v="CenterPoint Energy"/>
        <s v="CF Industries Holdings Inc"/>
        <s v="Charles Schwab"/>
        <s v="Chesapeake Energy"/>
        <s v="Chipotle Mexican Grill"/>
        <s v="Chubb Corp."/>
        <s v="Cincinnati Financial"/>
        <s v="Cintas Corporation"/>
        <s v="Cisco Systems"/>
        <s v="Citigroup Inc."/>
        <s v="Citrix Systems"/>
        <s v="CMS Energy"/>
        <s v="Coach Inc."/>
        <s v="Coca-Cola Enterprises"/>
        <s v="Comcast Corp."/>
        <s v="Comerica Inc."/>
        <s v="Computer Sciences Corp."/>
        <s v="ConAgra Foods Inc."/>
        <s v="ConocoPhillips"/>
        <s v="CONSOL Energy Inc."/>
        <s v="Consolidated Edison"/>
        <s v="Cooper Industries"/>
        <s v="Covidien plc"/>
        <s v="Crown Castle International Corp."/>
        <s v="Cummins Inc."/>
        <s v="Danaher Corp."/>
        <s v="Darden Restaurants"/>
        <s v="DaVita Inc."/>
        <s v="Dean Foods"/>
        <s v="Deere &amp; Co."/>
        <s v="Dell Inc."/>
        <s v="Denbury Resources Inc."/>
        <s v="Dentsply International"/>
        <s v="DeVry, Inc."/>
        <s v="Diamond Offshore Drilling"/>
        <s v="Discover Financial Services"/>
        <s v="Discovery Communications"/>
        <s v="Dollar Tree"/>
        <s v="Dominion Resources"/>
        <s v="Donnelley (R.R.) &amp; Sons"/>
        <s v="Dover Corp."/>
        <s v="Dow Chemical"/>
        <s v="Dr Pepper Snapple Group"/>
        <s v="DTE Energy Co."/>
        <s v="Du Pont (E.I.)"/>
        <s v="Duke Energy"/>
        <s v="Dun &amp; Bradstreet"/>
        <s v="Eastman Chemical"/>
        <s v="eBay Inc."/>
        <s v="Ecolab Inc."/>
        <s v="Edison Int'l"/>
        <s v="Edwards Lifesciences"/>
        <s v="Electronic Arts"/>
        <s v="Emerson Electric"/>
        <s v="Ensco plc"/>
        <s v="Entergy Corp."/>
        <s v="EOG Resources"/>
        <s v="EQT Corporation"/>
        <s v="Equifax Inc."/>
        <s v="Equity Residential"/>
        <s v="Estee Lauder Cos."/>
        <s v="E-Trade"/>
        <s v="Exelon Corp."/>
        <s v="Expedia Inc."/>
        <s v="Exxon Mobil Corp."/>
        <s v="F5 Networks"/>
        <s v="Family Dollar Stores"/>
        <s v="Federated Investors Inc."/>
        <s v="FedEx Corporation"/>
        <s v="Fidelity National Information Services"/>
        <s v="Fifth Third Bancorp"/>
        <s v="First Solar Inc"/>
        <s v="FirstEnergy Corp"/>
        <s v="Fiserv Inc"/>
        <s v="Flowserve Corporation"/>
        <s v="Fluor Corp."/>
        <s v="FMC Corporation"/>
        <s v="FMC Technologies Inc."/>
        <s v="Ford Motor"/>
        <s v="Fossil, Inc."/>
        <s v="Franklin Resources"/>
        <s v="Freeport-McMoran Cp &amp; Gld"/>
        <s v="GameStop Corp."/>
        <s v="Gannett Co."/>
        <s v="Gap (The)"/>
        <s v="General Dynamics"/>
        <s v="General Electric"/>
        <s v="General Mills"/>
        <s v="Genuine Parts"/>
        <s v="Goldman Sachs Group"/>
        <s v="Google Inc."/>
        <s v="Halliburton Co."/>
        <s v="Harley-Davidson"/>
        <s v="Harman Int'l Industries"/>
        <s v="Harris Corporation"/>
        <s v="HCP Inc."/>
        <s v="Heinz (H.J.)"/>
        <s v="Helmerich &amp; Payne"/>
        <s v="Hess Corporation"/>
        <s v="Hewlett-Packard"/>
        <s v="Home Depot"/>
        <s v="Honeywell Int'l Inc."/>
        <s v="Hormel Foods Corp."/>
        <s v="Host Hotels &amp; Resorts"/>
        <s v="Hudson City Bancorp"/>
        <s v="Humana Inc."/>
        <s v="Illinois Tool Works"/>
        <s v="Ingersoll-Rand PLC"/>
        <s v="Integrys Energy Group Inc."/>
        <s v="IntercontinentalExchange Inc."/>
        <s v="International Bus. Machines"/>
        <s v="International Flav/Frag"/>
        <s v="International Game Technology"/>
        <s v="International Paper"/>
        <s v="Intuit Inc."/>
        <s v="Intuitive Surgical Inc."/>
        <s v="Invesco Ltd."/>
        <s v="Iron Mountain Incorporated"/>
        <s v="Jacobs Engineering Group"/>
        <s v="Johnson &amp; Johnson"/>
        <s v="Johnson Controls"/>
        <s v="JPMorgan Chase &amp; Co."/>
        <s v="Juniper Networks"/>
        <s v="Kellogg Co."/>
        <s v="KeyCorp"/>
        <s v="Kimberly-Clark"/>
        <s v="Kimco Realty"/>
        <s v="Kohl's Corp."/>
        <s v="Kraft Foods Inc-A"/>
        <s v="Kroger Co."/>
        <s v="L-3 Communications Holdings"/>
        <s v="Laboratory Corp. of America Holding"/>
        <s v="Lam Research"/>
        <s v="Legg Mason"/>
        <s v="Leggett &amp; Platt"/>
        <s v="Lennar Corp."/>
        <s v="Life Technologies"/>
        <s v="Lilly (Eli) &amp; Co."/>
        <s v="Limited Brands Inc."/>
        <s v="Lincoln National"/>
        <s v="Linear Technology Corp."/>
        <s v="Loews Corp."/>
        <s v="Lorillard Inc."/>
        <s v="LSI Corporation"/>
        <s v="Macy's Inc."/>
        <s v="Marathon Oil Corp."/>
        <s v="Marathon Petroleum"/>
        <s v="Marsh &amp; McLennan"/>
        <s v="Masco Corp."/>
        <s v="Mastercard Inc."/>
        <s v="Mattel Inc."/>
        <s v="McCormick &amp; Co."/>
        <s v="McDonald's Corp."/>
        <s v="The Bank of New York Mellon Corp."/>
      </sharedItems>
    </cacheField>
    <cacheField name="[Measures].[Sum of Q2FY24_CON$]" caption="Sum of Q2FY24_CON$" numFmtId="0" hierarchy="41" level="32767"/>
    <cacheField name="[Measures].[Sum of Q2FY24_PI$]" caption="Sum of Q2FY24_PI$" numFmtId="0" hierarchy="40" level="32767"/>
    <cacheField name="[Measures].[Sum of Q2FY24_SVA$]" caption="Sum of Q2FY24_SVA$" numFmtId="0" hierarchy="39" level="32767"/>
  </cacheFields>
  <cacheHierarchies count="49">
    <cacheHierarchy uniqueName="[CustomerList].[Customer]" caption="Customer" attribute="1" defaultMemberUniqueName="[CustomerList].[Customer].[All]" allUniqueName="[CustomerList].[Customer].[All]" dimensionUniqueName="[CustomerList]" displayFolder="" count="2" memberValueDatatype="130" unbalanced="0">
      <fieldsUsage count="2">
        <fieldUsage x="-1"/>
        <fieldUsage x="0"/>
      </fieldsUsage>
    </cacheHierarchy>
    <cacheHierarchy uniqueName="[CustomerQ2FY23].[Customer]" caption="Customer" attribute="1" defaultMemberUniqueName="[CustomerQ2FY23].[Customer].[All]" allUniqueName="[CustomerQ2FY23].[Customer].[All]" dimensionUniqueName="[CustomerQ2FY23]" displayFolder="" count="0" memberValueDatatype="130" unbalanced="0"/>
    <cacheHierarchy uniqueName="[CustomersYOY].[Customers]" caption="Customers" attribute="1" defaultMemberUniqueName="[CustomersYOY].[Customers].[All]" allUniqueName="[CustomersYOY].[Customers].[All]" dimensionUniqueName="[CustomersYOY]" displayFolder="" count="0" memberValueDatatype="130" unbalanced="0"/>
    <cacheHierarchy uniqueName="[Q2F24CON].[Customer]" caption="Customer" attribute="1" defaultMemberUniqueName="[Q2F24CON].[Customer].[All]" allUniqueName="[Q2F24CON].[Customer].[All]" dimensionUniqueName="[Q2F24CON]" displayFolder="" count="0" memberValueDatatype="130" unbalanced="0"/>
    <cacheHierarchy uniqueName="[Q2F24CON].[Q2FY24_CON$]" caption="Q2FY24_CON$" attribute="1" defaultMemberUniqueName="[Q2F24CON].[Q2FY24_CON$].[All]" allUniqueName="[Q2F24CON].[Q2FY24_CON$].[All]" dimensionUniqueName="[Q2F24CON]" displayFolder="" count="0" memberValueDatatype="20" unbalanced="0"/>
    <cacheHierarchy uniqueName="[Q2F24PI].[Customer]" caption="Customer" attribute="1" defaultMemberUniqueName="[Q2F24PI].[Customer].[All]" allUniqueName="[Q2F24PI].[Customer].[All]" dimensionUniqueName="[Q2F24PI]" displayFolder="" count="0" memberValueDatatype="130" unbalanced="0"/>
    <cacheHierarchy uniqueName="[Q2F24PI].[Q2FY24_PI$]" caption="Q2FY24_PI$" attribute="1" defaultMemberUniqueName="[Q2F24PI].[Q2FY24_PI$].[All]" allUniqueName="[Q2F24PI].[Q2FY24_PI$].[All]" dimensionUniqueName="[Q2F24PI]" displayFolder="" count="0" memberValueDatatype="20" unbalanced="0"/>
    <cacheHierarchy uniqueName="[Q2F24SVA].[Customer]" caption="Customer" attribute="1" defaultMemberUniqueName="[Q2F24SVA].[Customer].[All]" allUniqueName="[Q2F24SVA].[Customer].[All]" dimensionUniqueName="[Q2F24SVA]" displayFolder="" count="0" memberValueDatatype="130" unbalanced="0"/>
    <cacheHierarchy uniqueName="[Q2F24SVA].[Q2FY24_SVA$]" caption="Q2FY24_SVA$" attribute="1" defaultMemberUniqueName="[Q2F24SVA].[Q2FY24_SVA$].[All]" allUniqueName="[Q2F24SVA].[Q2FY24_SVA$].[All]" dimensionUniqueName="[Q2F24SVA]" displayFolder="" count="0" memberValueDatatype="20" unbalanced="0"/>
    <cacheHierarchy uniqueName="[Q2FY23_CON].[Customer]" caption="Customer" attribute="1" defaultMemberUniqueName="[Q2FY23_CON].[Customer].[All]" allUniqueName="[Q2FY23_CON].[Customer].[All]" dimensionUniqueName="[Q2FY23_CON]" displayFolder="" count="0" memberValueDatatype="130" unbalanced="0"/>
    <cacheHierarchy uniqueName="[Q2FY23_CON].[Q2FY23_CON$]" caption="Q2FY23_CON$" attribute="1" defaultMemberUniqueName="[Q2FY23_CON].[Q2FY23_CON$].[All]" allUniqueName="[Q2FY23_CON].[Q2FY23_CON$].[All]" dimensionUniqueName="[Q2FY23_CON]" displayFolder="" count="0" memberValueDatatype="20" unbalanced="0"/>
    <cacheHierarchy uniqueName="[Q2FY23_DataModel].[Customers]" caption="Customers" attribute="1" defaultMemberUniqueName="[Q2FY23_DataModel].[Customers].[All]" allUniqueName="[Q2FY23_DataModel].[Customers].[All]" dimensionUniqueName="[Q2FY23_DataModel]" displayFolder="" count="0" memberValueDatatype="130" unbalanced="0"/>
    <cacheHierarchy uniqueName="[Q2FY23_DataModel].[Sum of Q2FY23_CON$]" caption="Sum of Q2FY23_CON$" attribute="1" defaultMemberUniqueName="[Q2FY23_DataModel].[Sum of Q2FY23_CON$].[All]" allUniqueName="[Q2FY23_DataModel].[Sum of Q2FY23_CON$].[All]" dimensionUniqueName="[Q2FY23_DataModel]" displayFolder="" count="0" memberValueDatatype="20" unbalanced="0"/>
    <cacheHierarchy uniqueName="[Q2FY23_DataModel].[Sum of Q2FY23_PI$]" caption="Sum of Q2FY23_PI$" attribute="1" defaultMemberUniqueName="[Q2FY23_DataModel].[Sum of Q2FY23_PI$].[All]" allUniqueName="[Q2FY23_DataModel].[Sum of Q2FY23_PI$].[All]" dimensionUniqueName="[Q2FY23_DataModel]" displayFolder="" count="0" memberValueDatatype="20" unbalanced="0"/>
    <cacheHierarchy uniqueName="[Q2FY23_DataModel].[Sum of Q2FY23_SVA$]" caption="Sum of Q2FY23_SVA$" attribute="1" defaultMemberUniqueName="[Q2FY23_DataModel].[Sum of Q2FY23_SVA$].[All]" allUniqueName="[Q2FY23_DataModel].[Sum of Q2FY23_SVA$].[All]" dimensionUniqueName="[Q2FY23_DataModel]" displayFolder="" count="0" memberValueDatatype="20" unbalanced="0"/>
    <cacheHierarchy uniqueName="[Q2FY23_DataModel].[PI$_Q223]" caption="PI$_Q223" attribute="1" defaultMemberUniqueName="[Q2FY23_DataModel].[PI$_Q223].[All]" allUniqueName="[Q2FY23_DataModel].[PI$_Q223].[All]" dimensionUniqueName="[Q2FY23_DataModel]" displayFolder="" count="0" memberValueDatatype="20" unbalanced="0"/>
    <cacheHierarchy uniqueName="[Q2FY23_DataModel].[CON$_Q2_23]" caption="CON$_Q2_23" attribute="1" defaultMemberUniqueName="[Q2FY23_DataModel].[CON$_Q2_23].[All]" allUniqueName="[Q2FY23_DataModel].[CON$_Q2_23].[All]" dimensionUniqueName="[Q2FY23_DataModel]" displayFolder="" count="0" memberValueDatatype="20" unbalanced="0"/>
    <cacheHierarchy uniqueName="[Q2FY23_PI].[Customer]" caption="Customer" attribute="1" defaultMemberUniqueName="[Q2FY23_PI].[Customer].[All]" allUniqueName="[Q2FY23_PI].[Customer].[All]" dimensionUniqueName="[Q2FY23_PI]" displayFolder="" count="0" memberValueDatatype="130" unbalanced="0"/>
    <cacheHierarchy uniqueName="[Q2FY23_PI].[Q2FY23_PI$]" caption="Q2FY23_PI$" attribute="1" defaultMemberUniqueName="[Q2FY23_PI].[Q2FY23_PI$].[All]" allUniqueName="[Q2FY23_PI].[Q2FY23_PI$].[All]" dimensionUniqueName="[Q2FY23_PI]" displayFolder="" count="0" memberValueDatatype="20" unbalanced="0"/>
    <cacheHierarchy uniqueName="[Q2FY23_SVA].[Customer]" caption="Customer" attribute="1" defaultMemberUniqueName="[Q2FY23_SVA].[Customer].[All]" allUniqueName="[Q2FY23_SVA].[Customer].[All]" dimensionUniqueName="[Q2FY23_SVA]" displayFolder="" count="0" memberValueDatatype="130" unbalanced="0"/>
    <cacheHierarchy uniqueName="[Q2FY23_SVA].[Q2FY23_SVA$]" caption="Q2FY23_SVA$" attribute="1" defaultMemberUniqueName="[Q2FY23_SVA].[Q2FY23_SVA$].[All]" allUniqueName="[Q2FY23_SVA].[Q2FY23_SVA$].[All]" dimensionUniqueName="[Q2FY23_SVA]" displayFolder="" count="0" memberValueDatatype="20" unbalanced="0"/>
    <cacheHierarchy uniqueName="[Q2FY24_FinalTable].[Customers]" caption="Customers" attribute="1" defaultMemberUniqueName="[Q2FY24_FinalTable].[Customers].[All]" allUniqueName="[Q2FY24_FinalTable].[Customers].[All]" dimensionUniqueName="[Q2FY24_FinalTable]" displayFolder="" count="0" memberValueDatatype="130" unbalanced="0"/>
    <cacheHierarchy uniqueName="[Q2FY24_FinalTable].[Sum of Q2FY24_CON$]" caption="Sum of Q2FY24_CON$" attribute="1" defaultMemberUniqueName="[Q2FY24_FinalTable].[Sum of Q2FY24_CON$].[All]" allUniqueName="[Q2FY24_FinalTable].[Sum of Q2FY24_CON$].[All]" dimensionUniqueName="[Q2FY24_FinalTable]" displayFolder="" count="0" memberValueDatatype="20" unbalanced="0"/>
    <cacheHierarchy uniqueName="[Q2FY24_FinalTable].[Sum of Q2FY24_PI$]" caption="Sum of Q2FY24_PI$" attribute="1" defaultMemberUniqueName="[Q2FY24_FinalTable].[Sum of Q2FY24_PI$].[All]" allUniqueName="[Q2FY24_FinalTable].[Sum of Q2FY24_PI$].[All]" dimensionUniqueName="[Q2FY24_FinalTable]" displayFolder="" count="0" memberValueDatatype="20" unbalanced="0"/>
    <cacheHierarchy uniqueName="[Q2FY24_FinalTable].[Sum of Q2FY24_SVA$]" caption="Sum of Q2FY24_SVA$" attribute="1" defaultMemberUniqueName="[Q2FY24_FinalTable].[Sum of Q2FY24_SVA$].[All]" allUniqueName="[Q2FY24_FinalTable].[Sum of Q2FY24_SVA$].[All]" dimensionUniqueName="[Q2FY24_FinalTable]" displayFolder="" count="0" memberValueDatatype="20" unbalanced="0"/>
    <cacheHierarchy uniqueName="[Q2FY24_FinalTable].[PI$_Q224]" caption="PI$_Q224" attribute="1" defaultMemberUniqueName="[Q2FY24_FinalTable].[PI$_Q224].[All]" allUniqueName="[Q2FY24_FinalTable].[PI$_Q224].[All]" dimensionUniqueName="[Q2FY24_FinalTable]" displayFolder="" count="0" memberValueDatatype="20" unbalanced="0"/>
    <cacheHierarchy uniqueName="[Q2FY24_FinalTable].[CON$_Q224]" caption="CON$_Q224" attribute="1" defaultMemberUniqueName="[Q2FY24_FinalTable].[CON$_Q224].[All]" allUniqueName="[Q2FY24_FinalTable].[CON$_Q224].[All]" dimensionUniqueName="[Q2FY24_FinalTable]" displayFolder="" count="0" memberValueDatatype="20" unbalanced="0"/>
    <cacheHierarchy uniqueName="[Measures].[__XL_Count Q2F24SVA]" caption="__XL_Count Q2F24SVA" measure="1" displayFolder="" measureGroup="Q2F24SVA" count="0" hidden="1"/>
    <cacheHierarchy uniqueName="[Measures].[__XL_Count Q2F24PI]" caption="__XL_Count Q2F24PI" measure="1" displayFolder="" measureGroup="Q2F24PI" count="0" hidden="1"/>
    <cacheHierarchy uniqueName="[Measures].[__XL_Count Q2F24CON]" caption="__XL_Count Q2F24CON" measure="1" displayFolder="" measureGroup="Q2F24CON" count="0" hidden="1"/>
    <cacheHierarchy uniqueName="[Measures].[__XL_Count CustomerList]" caption="__XL_Count CustomerList" measure="1" displayFolder="" measureGroup="CustomerList" count="0" hidden="1"/>
    <cacheHierarchy uniqueName="[Measures].[__XL_Count CustomerQ2FY23]" caption="__XL_Count CustomerQ2FY23" measure="1" displayFolder="" measureGroup="CustomerQ2FY23" count="0" hidden="1"/>
    <cacheHierarchy uniqueName="[Measures].[__XL_Count Q2FY23_CON]" caption="__XL_Count Q2FY23_CON" measure="1" displayFolder="" measureGroup="Q2FY23_CON" count="0" hidden="1"/>
    <cacheHierarchy uniqueName="[Measures].[__XL_Count Q2FY23_PI]" caption="__XL_Count Q2FY23_PI" measure="1" displayFolder="" measureGroup="Q2FY23_PI" count="0" hidden="1"/>
    <cacheHierarchy uniqueName="[Measures].[__XL_Count Q2FY23_SVA]" caption="__XL_Count Q2FY23_SVA" measure="1" displayFolder="" measureGroup="Q2FY23_SVA" count="0" hidden="1"/>
    <cacheHierarchy uniqueName="[Measures].[__XL_Count Q2FY24_FinalTable]" caption="__XL_Count Q2FY24_FinalTable" measure="1" displayFolder="" measureGroup="Q2FY24_FinalTable" count="0" hidden="1"/>
    <cacheHierarchy uniqueName="[Measures].[__XL_Count Q2FY23_DataModel]" caption="__XL_Count Q2FY23_DataModel" measure="1" displayFolder="" measureGroup="Q2FY23_DataModel" count="0" hidden="1"/>
    <cacheHierarchy uniqueName="[Measures].[__XL_Count CustomersYOY]" caption="__XL_Count CustomersYOY" measure="1" displayFolder="" measureGroup="CustomersYOY" count="0" hidden="1"/>
    <cacheHierarchy uniqueName="[Measures].[__No measures defined]" caption="__No measures defined" measure="1" displayFolder="" count="0" hidden="1"/>
    <cacheHierarchy uniqueName="[Measures].[Sum of Q2FY24_SVA$]" caption="Sum of Q2FY24_SVA$" measure="1" displayFolder="" measureGroup="Q2F24SVA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Q2FY24_PI$]" caption="Sum of Q2FY24_PI$" measure="1" displayFolder="" measureGroup="Q2F24PI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Q2FY24_CON$]" caption="Sum of Q2FY24_CON$" measure="1" displayFolder="" measureGroup="Q2F24CON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Q2FY23_CON$]" caption="Sum of Q2FY23_CON$" measure="1" displayFolder="" measureGroup="Q2FY23_CON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Q2FY23_PI$]" caption="Sum of Q2FY23_PI$" measure="1" displayFolder="" measureGroup="Q2FY23_PI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Q2FY23_SVA$]" caption="Sum of Q2FY23_SVA$" measure="1" displayFolder="" measureGroup="Q2FY23_SVA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PI$_Q223]" caption="Sum of PI$_Q223" measure="1" displayFolder="" measureGroup="Q2FY23_DataModel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PI$_Q224]" caption="Sum of PI$_Q224" measure="1" displayFolder="" measureGroup="Q2FY24_FinalTable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 of CON$_Q224]" caption="Sum of CON$_Q224" measure="1" displayFolder="" measureGroup="Q2FY24_FinalTable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 of CON$_Q2_23]" caption="Sum of CON$_Q2_23" measure="1" displayFolder="" measureGroup="Q2FY23_DataModel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</cacheHierarchies>
  <kpis count="0"/>
  <dimensions count="12">
    <dimension name="CustomerList" uniqueName="[CustomerList]" caption="CustomerList"/>
    <dimension name="CustomerQ2FY23" uniqueName="[CustomerQ2FY23]" caption="CustomerQ2FY23"/>
    <dimension name="CustomersYOY" uniqueName="[CustomersYOY]" caption="CustomersYOY"/>
    <dimension measure="1" name="Measures" uniqueName="[Measures]" caption="Measures"/>
    <dimension name="Q2F24CON" uniqueName="[Q2F24CON]" caption="Q2F24CON"/>
    <dimension name="Q2F24PI" uniqueName="[Q2F24PI]" caption="Q2F24PI"/>
    <dimension name="Q2F24SVA" uniqueName="[Q2F24SVA]" caption="Q2F24SVA"/>
    <dimension name="Q2FY23_CON" uniqueName="[Q2FY23_CON]" caption="Q2FY23_CON"/>
    <dimension name="Q2FY23_DataModel" uniqueName="[Q2FY23_DataModel]" caption="Q2FY23_DataModel"/>
    <dimension name="Q2FY23_PI" uniqueName="[Q2FY23_PI]" caption="Q2FY23_PI"/>
    <dimension name="Q2FY23_SVA" uniqueName="[Q2FY23_SVA]" caption="Q2FY23_SVA"/>
    <dimension name="Q2FY24_FinalTable" uniqueName="[Q2FY24_FinalTable]" caption="Q2FY24_FinalTable"/>
  </dimensions>
  <measureGroups count="11">
    <measureGroup name="CustomerList" caption="CustomerList"/>
    <measureGroup name="CustomerQ2FY23" caption="CustomerQ2FY23"/>
    <measureGroup name="CustomersYOY" caption="CustomersYOY"/>
    <measureGroup name="Q2F24CON" caption="Q2F24CON"/>
    <measureGroup name="Q2F24PI" caption="Q2F24PI"/>
    <measureGroup name="Q2F24SVA" caption="Q2F24SVA"/>
    <measureGroup name="Q2FY23_CON" caption="Q2FY23_CON"/>
    <measureGroup name="Q2FY23_DataModel" caption="Q2FY23_DataModel"/>
    <measureGroup name="Q2FY23_PI" caption="Q2FY23_PI"/>
    <measureGroup name="Q2FY23_SVA" caption="Q2FY23_SVA"/>
    <measureGroup name="Q2FY24_FinalTable" caption="Q2FY24_FinalTable"/>
  </measureGroups>
  <maps count="19">
    <map measureGroup="0" dimension="0"/>
    <map measureGroup="1" dimension="1"/>
    <map measureGroup="2" dimension="2"/>
    <map measureGroup="3" dimension="0"/>
    <map measureGroup="3" dimension="4"/>
    <map measureGroup="4" dimension="0"/>
    <map measureGroup="4" dimension="5"/>
    <map measureGroup="5" dimension="0"/>
    <map measureGroup="5" dimension="6"/>
    <map measureGroup="6" dimension="1"/>
    <map measureGroup="6" dimension="7"/>
    <map measureGroup="7" dimension="2"/>
    <map measureGroup="7" dimension="8"/>
    <map measureGroup="8" dimension="1"/>
    <map measureGroup="8" dimension="9"/>
    <map measureGroup="9" dimension="1"/>
    <map measureGroup="9" dimension="10"/>
    <map measureGroup="10" dimension="2"/>
    <map measureGroup="10" dimension="1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bokka" refreshedDate="45461.729985532409" createdVersion="5" refreshedVersion="8" minRefreshableVersion="3" recordCount="0" supportSubquery="1" supportAdvancedDrill="1" xr:uid="{43257A3C-4215-45A6-A30D-FD14F83EB3DA}">
  <cacheSource type="external" connectionId="1"/>
  <cacheFields count="3">
    <cacheField name="[CustomersYOY].[Customers].[Customers]" caption="Customers" numFmtId="0" hierarchy="2" level="1">
      <sharedItems count="295">
        <s v="ACE Limited"/>
        <s v="Adobe Systems Inc"/>
        <s v="Advanced Micro Devices"/>
        <s v="AES Corp"/>
        <s v="AFLAC Inc"/>
        <s v="Agilent Technologies Inc"/>
        <s v="Airgas Inc"/>
        <s v="Allergan Inc"/>
        <s v="Alpha Natural Resources"/>
        <s v="Altera Corp"/>
        <s v="Altria Group Inc"/>
        <s v="Ameren Corp"/>
        <s v="American Electric Power"/>
        <s v="American Express Co"/>
        <s v="American Intl Group Inc"/>
        <s v="American Tower Corp A"/>
        <s v="Ameriprise Financial"/>
        <s v="Amphenol Corp A"/>
        <s v="Aon plc"/>
        <s v="Apache Corporation"/>
        <s v="Apartment Investment &amp; Mgmt"/>
        <s v="Apollo Group Inc"/>
        <s v="Apple Inc."/>
        <s v="Applied Materials Inc"/>
        <s v="Archer-Daniels-Midland Co"/>
        <s v="Assurant Inc"/>
        <s v="AT&amp;T Inc"/>
        <s v="AutoZone Inc"/>
        <s v="AvalonBay Communities, Inc."/>
        <s v="Avery Dennison Corp"/>
        <s v="Avon Products"/>
        <s v="Baker Hughes Inc"/>
        <s v="Bard (C.R.) Inc."/>
        <s v="Becton Dickinson"/>
        <s v="Bed Bath &amp; Beyond"/>
        <s v="Bemis Company"/>
        <s v="Berkshire Hathaway"/>
        <s v="Best Buy Co. Inc."/>
        <s v="Big Lots Inc."/>
        <s v="BIOGEN IDEC Inc."/>
        <s v="Block H&amp;R"/>
        <s v="BMC Software"/>
        <s v="Boston Properties"/>
        <s v="Boston Scientific"/>
        <s v="Bristol-Myers Squibb"/>
        <s v="Brown-Forman Corporation"/>
        <s v="CA, Inc."/>
        <s v="Cabot Oil &amp; Gas"/>
        <s v="Cameron International Corp."/>
        <s v="Carnival Corp."/>
        <s v="CBRE Group"/>
        <s v="Celgene Corp."/>
        <s v="CenterPoint Energy"/>
        <s v="Charles Schwab"/>
        <s v="Chesapeake Energy"/>
        <s v="Chubb Corp."/>
        <s v="CIGNA Corp."/>
        <s v="Cisco Systems"/>
        <s v="Citigroup Inc."/>
        <s v="Citrix Systems"/>
        <s v="CME Group Inc."/>
        <s v="Coca Cola Co."/>
        <s v="Coca-Cola Enterprises"/>
        <s v="Comcast Corp."/>
        <s v="Comerica Inc."/>
        <s v="Computer Sciences Corp."/>
        <s v="ConAgra Foods Inc."/>
        <s v="CONSOL Energy Inc."/>
        <s v="Consolidated Edison"/>
        <s v="Constellation Brands"/>
        <s v="Cooper Industries"/>
        <s v="Coventry Health Care Inc."/>
        <s v="CSX Corp."/>
        <s v="Danaher Corp."/>
        <s v="Darden Restaurants"/>
        <s v="Dean Foods"/>
        <s v="Deere &amp; Co."/>
        <s v="Denbury Resources Inc."/>
        <s v="Dentsply International"/>
        <s v="Devon Energy Corp."/>
        <s v="Diamond Offshore Drilling"/>
        <s v="DirecTV"/>
        <s v="Discovery Communications"/>
        <s v="Dollar Tree"/>
        <s v="Dominion Resources"/>
        <s v="Donnelley (R.R.) &amp; Sons"/>
        <s v="Dover Corp."/>
        <s v="Dr Pepper Snapple Group"/>
        <s v="DTE Energy Co."/>
        <s v="Duke Energy"/>
        <s v="Dun &amp; Bradstreet"/>
        <s v="Eastman Chemical"/>
        <s v="Eaton Corp."/>
        <s v="Edison Int'l"/>
        <s v="Edwards Lifesciences"/>
        <s v="Electronic Arts"/>
        <s v="Emerson Electric"/>
        <s v="Ensco plc"/>
        <s v="Entergy Corp."/>
        <s v="EOG Resources"/>
        <s v="EQT Corporation"/>
        <s v="Equifax Inc."/>
        <s v="Equity Residential"/>
        <s v="Estee Lauder Cos."/>
        <s v="E-Trade"/>
        <s v="Exelon Corp."/>
        <s v="Expedia Inc."/>
        <s v="Exxon Mobil Corp."/>
        <s v="F5 Networks"/>
        <s v="Family Dollar Stores"/>
        <s v="Federated Investors Inc."/>
        <s v="FedEx Corporation"/>
        <s v="Fidelity National Information Services"/>
        <s v="Fifth Third Bancorp"/>
        <s v="First Horizon National"/>
        <s v="Fiserv Inc"/>
        <s v="FLIR Systems"/>
        <s v="Flowserve Corporation"/>
        <s v="Fluor Corp."/>
        <s v="FMC Technologies Inc."/>
        <s v="Ford Motor"/>
        <s v="Forest Laboratories"/>
        <s v="Fossil, Inc."/>
        <s v="Franklin Resources"/>
        <s v="Freeport-McMoran Cp &amp; Gld"/>
        <s v="Gannett Co."/>
        <s v="Gap (The)"/>
        <s v="General Dynamics"/>
        <s v="General Electric"/>
        <s v="General Mills"/>
        <s v="Genuine Parts"/>
        <s v="Genworth Financial Inc."/>
        <s v="Goodyear Tire &amp; Rubber"/>
        <s v="Google Inc."/>
        <s v="Halliburton Co."/>
        <s v="Harman Int'l Industries"/>
        <s v="Harris Corporation"/>
        <s v="Hasbro Inc."/>
        <s v="HCP Inc."/>
        <s v="Heinz (H.J.)"/>
        <s v="Helmerich &amp; Payne"/>
        <s v="Hess Corporation"/>
        <s v="Hewlett-Packard"/>
        <s v="Home Depot"/>
        <s v="Hormel Foods Corp."/>
        <s v="Hudson City Bancorp"/>
        <s v="Humana Inc."/>
        <s v="Illinois Tool Works"/>
        <s v="Ingersoll-Rand PLC"/>
        <s v="Integrys Energy Group Inc."/>
        <s v="Intel Corp."/>
        <s v="IntercontinentalExchange Inc."/>
        <s v="International Bus. Machines"/>
        <s v="International Flav/Frag"/>
        <s v="International Game Technology"/>
        <s v="International Paper"/>
        <s v="Interpublic Group"/>
        <s v="Intuit Inc."/>
        <s v="Intuitive Surgical Inc."/>
        <s v="Invesco Ltd."/>
        <s v="Iron Mountain Incorporated"/>
        <s v="Jabil Circuit"/>
        <s v="Jacobs Engineering Group"/>
        <s v="JDS Uniphase Corp."/>
        <s v="Johnson &amp; Johnson"/>
        <s v="Johnson Controls"/>
        <s v="Joy Global Inc."/>
        <s v="JPMorgan Chase &amp; Co."/>
        <s v="Juniper Networks"/>
        <s v="Kellogg Co."/>
        <s v="KeyCorp"/>
        <s v="Kimberly-Clark"/>
        <s v="Kimco Realty"/>
        <s v="Kinder Morgan"/>
        <s v="KLA-Tencor Corp."/>
        <s v="Kohl's Corp."/>
        <s v="Kraft Foods Inc-A"/>
        <s v="Kroger Co."/>
        <s v="L-3 Communications Holdings"/>
        <s v="Laboratory Corp. of America Holding"/>
        <s v="Lam Research"/>
        <s v="Legg Mason"/>
        <s v="Leggett &amp; Platt"/>
        <s v="Lennar Corp."/>
        <s v="Leucadia National Corp."/>
        <s v="Lexmark Int'l Inc"/>
        <s v="Life Technologies"/>
        <s v="Lilly (Eli) &amp; Co."/>
        <s v="Lincoln National"/>
        <s v="Linear Technology Corp."/>
        <s v="Loews Corp."/>
        <s v="Lorillard Inc."/>
        <s v="Lowe's Cos."/>
        <s v="LSI Corporation"/>
        <s v="Macy's Inc."/>
        <s v="Marathon Oil Corp."/>
        <s v="Marathon Petroleum"/>
        <s v="Marriott Int'l."/>
        <s v="Marsh &amp; McLennan"/>
        <s v="Masco Corp."/>
        <s v="Mastercard Inc."/>
        <s v="McCormick &amp; Co."/>
        <s v="McDonald's Corp."/>
        <s v="3M Co." u="1"/>
        <s v="Abercrombie &amp; Fitch Company A" u="1"/>
        <s v="Accenture" u="1"/>
        <s v="Aetna Inc" u="1"/>
        <s v="AGL Resources Inc." u="1"/>
        <s v="Air Products &amp; Chemicals Inc" u="1"/>
        <s v="Akamai Technologies Inc" u="1"/>
        <s v="Alexion Pharmaceuticals" u="1"/>
        <s v="Allegheny Technologies Inc" u="1"/>
        <s v="Allstate Corp" u="1"/>
        <s v="Amazon.com Inc" u="1"/>
        <s v="Amgen Inc" u="1"/>
        <s v="Anadarko Petroleum Corp" u="1"/>
        <s v="Analog Devices Inc" u="1"/>
        <s v="Autodesk Inc" u="1"/>
        <s v="Automatic Data Processing" u="1"/>
        <s v="AutoNation Inc" u="1"/>
        <s v="Ball Corp" u="1"/>
        <s v="BB&amp;T Corporation" u="1"/>
        <s v="Beam Inc." u="1"/>
        <s v="BlackRock" u="1"/>
        <s v="Boeing Company" u="1"/>
        <s v="BorgWarner" u="1"/>
        <s v="Broadcom Corporation" u="1"/>
        <s v="C. H. Robinson Worldwide" u="1"/>
        <s v="Carefusion" u="1"/>
        <s v="Caterpillar Inc." u="1"/>
        <s v="CBS Corp." u="1"/>
        <s v="CF Industries Holdings Inc" u="1"/>
        <s v="Chipotle Mexican Grill" u="1"/>
        <s v="Cincinnati Financial" u="1"/>
        <s v="Cintas Corporation" u="1"/>
        <s v="CMS Energy" u="1"/>
        <s v="Coach Inc." u="1"/>
        <s v="ConocoPhillips" u="1"/>
        <s v="Covidien plc" u="1"/>
        <s v="Crown Castle International Corp." u="1"/>
        <s v="Cummins Inc." u="1"/>
        <s v="DaVita Inc." u="1"/>
        <s v="Dell Inc." u="1"/>
        <s v="DeVry, Inc." u="1"/>
        <s v="Discover Financial Services" u="1"/>
        <s v="Dow Chemical" u="1"/>
        <s v="Du Pont (E.I.)" u="1"/>
        <s v="eBay Inc." u="1"/>
        <s v="Ecolab Inc." u="1"/>
        <s v="First Solar Inc" u="1"/>
        <s v="FirstEnergy Corp" u="1"/>
        <s v="FMC Corporation" u="1"/>
        <s v="GameStop Corp." u="1"/>
        <s v="Goldman Sachs Group" u="1"/>
        <s v="Harley-Davidson" u="1"/>
        <s v="Honeywell Int'l Inc." u="1"/>
        <s v="Host Hotels &amp; Resorts" u="1"/>
        <s v="Limited Brands Inc." u="1"/>
        <s v="Mattel Inc." u="1"/>
        <s v="The Bank of New York Mellon Corp." u="1"/>
        <s v="Abbott Laboratories" u="1"/>
        <s v="Alcoa Inc" u="1"/>
        <s v="AmerisourceBergen Corp" u="1"/>
        <s v="Bank of America Corp" u="1"/>
        <s v="Baxter International Inc." u="1"/>
        <s v="Cablevision Systems Corp." u="1"/>
        <s v="Campbell Soup" u="1"/>
        <s v="Capital One Financial" u="1"/>
        <s v="Cardinal Health Inc." u="1"/>
        <s v="Carmax Inc" u="1"/>
        <s v="CenturyLink Inc" u="1"/>
        <s v="Cerner" u="1"/>
        <s v="Chevron Corp." u="1"/>
        <s v="Cliffs Natural Resources" u="1"/>
        <s v="Clorox Co." u="1"/>
        <s v="Cognizant Technology Solutions" u="1"/>
        <s v="Colgate-Palmolive" u="1"/>
        <s v="Corning Inc." u="1"/>
        <s v="Costco Co." u="1"/>
        <s v="CVS Caremark Corp." u="1"/>
        <s v="D. R. Horton" u="1"/>
        <s v="EMC Corp." u="1"/>
        <s v="Expeditors Int'l" u="1"/>
        <s v="Express Scripts" u="1"/>
        <s v="Fastenal Co" u="1"/>
        <s v="Frontier Communications" u="1"/>
        <s v="Gilead Sciences" u="1"/>
        <s v="Grainger (W.W.) Inc." u="1"/>
        <s v="Hartford Financial Svc.Gp." u="1"/>
        <s v="Health Care REIT" u="1"/>
        <s v="Hospira Inc." u="1"/>
        <s v="Huntington Bancshares" u="1"/>
        <s v="Lockheed Martin Corp." u="1"/>
        <s v="M&amp;T Bank Corp." u="1"/>
        <s v="McGraw-Hill" u="1"/>
      </sharedItems>
    </cacheField>
    <cacheField name="[Measures].[Sum of PI$_Q223]" caption="Sum of PI$_Q223" numFmtId="0" hierarchy="45" level="32767"/>
    <cacheField name="[Measures].[Sum of PI$_Q224]" caption="Sum of PI$_Q224" numFmtId="0" hierarchy="46" level="32767"/>
  </cacheFields>
  <cacheHierarchies count="49">
    <cacheHierarchy uniqueName="[CustomerList].[Customer]" caption="Customer" attribute="1" defaultMemberUniqueName="[CustomerList].[Customer].[All]" allUniqueName="[CustomerList].[Customer].[All]" dimensionUniqueName="[CustomerList]" displayFolder="" count="0" memberValueDatatype="130" unbalanced="0"/>
    <cacheHierarchy uniqueName="[CustomerQ2FY23].[Customer]" caption="Customer" attribute="1" defaultMemberUniqueName="[CustomerQ2FY23].[Customer].[All]" allUniqueName="[CustomerQ2FY23].[Customer].[All]" dimensionUniqueName="[CustomerQ2FY23]" displayFolder="" count="0" memberValueDatatype="130" unbalanced="0"/>
    <cacheHierarchy uniqueName="[CustomersYOY].[Customers]" caption="Customers" attribute="1" defaultMemberUniqueName="[CustomersYOY].[Customers].[All]" allUniqueName="[CustomersYOY].[Customers].[All]" dimensionUniqueName="[CustomersYOY]" displayFolder="" count="2" memberValueDatatype="130" unbalanced="0">
      <fieldsUsage count="2">
        <fieldUsage x="-1"/>
        <fieldUsage x="0"/>
      </fieldsUsage>
    </cacheHierarchy>
    <cacheHierarchy uniqueName="[Q2F24CON].[Customer]" caption="Customer" attribute="1" defaultMemberUniqueName="[Q2F24CON].[Customer].[All]" allUniqueName="[Q2F24CON].[Customer].[All]" dimensionUniqueName="[Q2F24CON]" displayFolder="" count="0" memberValueDatatype="130" unbalanced="0"/>
    <cacheHierarchy uniqueName="[Q2F24CON].[Q2FY24_CON$]" caption="Q2FY24_CON$" attribute="1" defaultMemberUniqueName="[Q2F24CON].[Q2FY24_CON$].[All]" allUniqueName="[Q2F24CON].[Q2FY24_CON$].[All]" dimensionUniqueName="[Q2F24CON]" displayFolder="" count="0" memberValueDatatype="20" unbalanced="0"/>
    <cacheHierarchy uniqueName="[Q2F24PI].[Customer]" caption="Customer" attribute="1" defaultMemberUniqueName="[Q2F24PI].[Customer].[All]" allUniqueName="[Q2F24PI].[Customer].[All]" dimensionUniqueName="[Q2F24PI]" displayFolder="" count="0" memberValueDatatype="130" unbalanced="0"/>
    <cacheHierarchy uniqueName="[Q2F24PI].[Q2FY24_PI$]" caption="Q2FY24_PI$" attribute="1" defaultMemberUniqueName="[Q2F24PI].[Q2FY24_PI$].[All]" allUniqueName="[Q2F24PI].[Q2FY24_PI$].[All]" dimensionUniqueName="[Q2F24PI]" displayFolder="" count="0" memberValueDatatype="20" unbalanced="0"/>
    <cacheHierarchy uniqueName="[Q2F24SVA].[Customer]" caption="Customer" attribute="1" defaultMemberUniqueName="[Q2F24SVA].[Customer].[All]" allUniqueName="[Q2F24SVA].[Customer].[All]" dimensionUniqueName="[Q2F24SVA]" displayFolder="" count="0" memberValueDatatype="130" unbalanced="0"/>
    <cacheHierarchy uniqueName="[Q2F24SVA].[Q2FY24_SVA$]" caption="Q2FY24_SVA$" attribute="1" defaultMemberUniqueName="[Q2F24SVA].[Q2FY24_SVA$].[All]" allUniqueName="[Q2F24SVA].[Q2FY24_SVA$].[All]" dimensionUniqueName="[Q2F24SVA]" displayFolder="" count="0" memberValueDatatype="20" unbalanced="0"/>
    <cacheHierarchy uniqueName="[Q2FY23_CON].[Customer]" caption="Customer" attribute="1" defaultMemberUniqueName="[Q2FY23_CON].[Customer].[All]" allUniqueName="[Q2FY23_CON].[Customer].[All]" dimensionUniqueName="[Q2FY23_CON]" displayFolder="" count="0" memberValueDatatype="130" unbalanced="0"/>
    <cacheHierarchy uniqueName="[Q2FY23_CON].[Q2FY23_CON$]" caption="Q2FY23_CON$" attribute="1" defaultMemberUniqueName="[Q2FY23_CON].[Q2FY23_CON$].[All]" allUniqueName="[Q2FY23_CON].[Q2FY23_CON$].[All]" dimensionUniqueName="[Q2FY23_CON]" displayFolder="" count="0" memberValueDatatype="20" unbalanced="0"/>
    <cacheHierarchy uniqueName="[Q2FY23_DataModel].[Customers]" caption="Customers" attribute="1" defaultMemberUniqueName="[Q2FY23_DataModel].[Customers].[All]" allUniqueName="[Q2FY23_DataModel].[Customers].[All]" dimensionUniqueName="[Q2FY23_DataModel]" displayFolder="" count="0" memberValueDatatype="130" unbalanced="0"/>
    <cacheHierarchy uniqueName="[Q2FY23_DataModel].[Sum of Q2FY23_CON$]" caption="Sum of Q2FY23_CON$" attribute="1" defaultMemberUniqueName="[Q2FY23_DataModel].[Sum of Q2FY23_CON$].[All]" allUniqueName="[Q2FY23_DataModel].[Sum of Q2FY23_CON$].[All]" dimensionUniqueName="[Q2FY23_DataModel]" displayFolder="" count="0" memberValueDatatype="20" unbalanced="0"/>
    <cacheHierarchy uniqueName="[Q2FY23_DataModel].[Sum of Q2FY23_PI$]" caption="Sum of Q2FY23_PI$" attribute="1" defaultMemberUniqueName="[Q2FY23_DataModel].[Sum of Q2FY23_PI$].[All]" allUniqueName="[Q2FY23_DataModel].[Sum of Q2FY23_PI$].[All]" dimensionUniqueName="[Q2FY23_DataModel]" displayFolder="" count="0" memberValueDatatype="20" unbalanced="0"/>
    <cacheHierarchy uniqueName="[Q2FY23_DataModel].[Sum of Q2FY23_SVA$]" caption="Sum of Q2FY23_SVA$" attribute="1" defaultMemberUniqueName="[Q2FY23_DataModel].[Sum of Q2FY23_SVA$].[All]" allUniqueName="[Q2FY23_DataModel].[Sum of Q2FY23_SVA$].[All]" dimensionUniqueName="[Q2FY23_DataModel]" displayFolder="" count="0" memberValueDatatype="20" unbalanced="0"/>
    <cacheHierarchy uniqueName="[Q2FY23_DataModel].[PI$_Q223]" caption="PI$_Q223" attribute="1" defaultMemberUniqueName="[Q2FY23_DataModel].[PI$_Q223].[All]" allUniqueName="[Q2FY23_DataModel].[PI$_Q223].[All]" dimensionUniqueName="[Q2FY23_DataModel]" displayFolder="" count="0" memberValueDatatype="20" unbalanced="0"/>
    <cacheHierarchy uniqueName="[Q2FY23_DataModel].[CON$_Q2_23]" caption="CON$_Q2_23" attribute="1" defaultMemberUniqueName="[Q2FY23_DataModel].[CON$_Q2_23].[All]" allUniqueName="[Q2FY23_DataModel].[CON$_Q2_23].[All]" dimensionUniqueName="[Q2FY23_DataModel]" displayFolder="" count="0" memberValueDatatype="20" unbalanced="0"/>
    <cacheHierarchy uniqueName="[Q2FY23_PI].[Customer]" caption="Customer" attribute="1" defaultMemberUniqueName="[Q2FY23_PI].[Customer].[All]" allUniqueName="[Q2FY23_PI].[Customer].[All]" dimensionUniqueName="[Q2FY23_PI]" displayFolder="" count="0" memberValueDatatype="130" unbalanced="0"/>
    <cacheHierarchy uniqueName="[Q2FY23_PI].[Q2FY23_PI$]" caption="Q2FY23_PI$" attribute="1" defaultMemberUniqueName="[Q2FY23_PI].[Q2FY23_PI$].[All]" allUniqueName="[Q2FY23_PI].[Q2FY23_PI$].[All]" dimensionUniqueName="[Q2FY23_PI]" displayFolder="" count="0" memberValueDatatype="20" unbalanced="0"/>
    <cacheHierarchy uniqueName="[Q2FY23_SVA].[Customer]" caption="Customer" attribute="1" defaultMemberUniqueName="[Q2FY23_SVA].[Customer].[All]" allUniqueName="[Q2FY23_SVA].[Customer].[All]" dimensionUniqueName="[Q2FY23_SVA]" displayFolder="" count="0" memberValueDatatype="130" unbalanced="0"/>
    <cacheHierarchy uniqueName="[Q2FY23_SVA].[Q2FY23_SVA$]" caption="Q2FY23_SVA$" attribute="1" defaultMemberUniqueName="[Q2FY23_SVA].[Q2FY23_SVA$].[All]" allUniqueName="[Q2FY23_SVA].[Q2FY23_SVA$].[All]" dimensionUniqueName="[Q2FY23_SVA]" displayFolder="" count="0" memberValueDatatype="20" unbalanced="0"/>
    <cacheHierarchy uniqueName="[Q2FY24_FinalTable].[Customers]" caption="Customers" attribute="1" defaultMemberUniqueName="[Q2FY24_FinalTable].[Customers].[All]" allUniqueName="[Q2FY24_FinalTable].[Customers].[All]" dimensionUniqueName="[Q2FY24_FinalTable]" displayFolder="" count="0" memberValueDatatype="130" unbalanced="0"/>
    <cacheHierarchy uniqueName="[Q2FY24_FinalTable].[Sum of Q2FY24_CON$]" caption="Sum of Q2FY24_CON$" attribute="1" defaultMemberUniqueName="[Q2FY24_FinalTable].[Sum of Q2FY24_CON$].[All]" allUniqueName="[Q2FY24_FinalTable].[Sum of Q2FY24_CON$].[All]" dimensionUniqueName="[Q2FY24_FinalTable]" displayFolder="" count="0" memberValueDatatype="20" unbalanced="0"/>
    <cacheHierarchy uniqueName="[Q2FY24_FinalTable].[Sum of Q2FY24_PI$]" caption="Sum of Q2FY24_PI$" attribute="1" defaultMemberUniqueName="[Q2FY24_FinalTable].[Sum of Q2FY24_PI$].[All]" allUniqueName="[Q2FY24_FinalTable].[Sum of Q2FY24_PI$].[All]" dimensionUniqueName="[Q2FY24_FinalTable]" displayFolder="" count="0" memberValueDatatype="20" unbalanced="0"/>
    <cacheHierarchy uniqueName="[Q2FY24_FinalTable].[Sum of Q2FY24_SVA$]" caption="Sum of Q2FY24_SVA$" attribute="1" defaultMemberUniqueName="[Q2FY24_FinalTable].[Sum of Q2FY24_SVA$].[All]" allUniqueName="[Q2FY24_FinalTable].[Sum of Q2FY24_SVA$].[All]" dimensionUniqueName="[Q2FY24_FinalTable]" displayFolder="" count="0" memberValueDatatype="20" unbalanced="0"/>
    <cacheHierarchy uniqueName="[Q2FY24_FinalTable].[PI$_Q224]" caption="PI$_Q224" attribute="1" defaultMemberUniqueName="[Q2FY24_FinalTable].[PI$_Q224].[All]" allUniqueName="[Q2FY24_FinalTable].[PI$_Q224].[All]" dimensionUniqueName="[Q2FY24_FinalTable]" displayFolder="" count="0" memberValueDatatype="20" unbalanced="0"/>
    <cacheHierarchy uniqueName="[Q2FY24_FinalTable].[CON$_Q224]" caption="CON$_Q224" attribute="1" defaultMemberUniqueName="[Q2FY24_FinalTable].[CON$_Q224].[All]" allUniqueName="[Q2FY24_FinalTable].[CON$_Q224].[All]" dimensionUniqueName="[Q2FY24_FinalTable]" displayFolder="" count="0" memberValueDatatype="20" unbalanced="0"/>
    <cacheHierarchy uniqueName="[Measures].[__XL_Count Q2F24SVA]" caption="__XL_Count Q2F24SVA" measure="1" displayFolder="" measureGroup="Q2F24SVA" count="0" hidden="1"/>
    <cacheHierarchy uniqueName="[Measures].[__XL_Count Q2F24PI]" caption="__XL_Count Q2F24PI" measure="1" displayFolder="" measureGroup="Q2F24PI" count="0" hidden="1"/>
    <cacheHierarchy uniqueName="[Measures].[__XL_Count Q2F24CON]" caption="__XL_Count Q2F24CON" measure="1" displayFolder="" measureGroup="Q2F24CON" count="0" hidden="1"/>
    <cacheHierarchy uniqueName="[Measures].[__XL_Count CustomerList]" caption="__XL_Count CustomerList" measure="1" displayFolder="" measureGroup="CustomerList" count="0" hidden="1"/>
    <cacheHierarchy uniqueName="[Measures].[__XL_Count CustomerQ2FY23]" caption="__XL_Count CustomerQ2FY23" measure="1" displayFolder="" measureGroup="CustomerQ2FY23" count="0" hidden="1"/>
    <cacheHierarchy uniqueName="[Measures].[__XL_Count Q2FY23_CON]" caption="__XL_Count Q2FY23_CON" measure="1" displayFolder="" measureGroup="Q2FY23_CON" count="0" hidden="1"/>
    <cacheHierarchy uniqueName="[Measures].[__XL_Count Q2FY23_PI]" caption="__XL_Count Q2FY23_PI" measure="1" displayFolder="" measureGroup="Q2FY23_PI" count="0" hidden="1"/>
    <cacheHierarchy uniqueName="[Measures].[__XL_Count Q2FY23_SVA]" caption="__XL_Count Q2FY23_SVA" measure="1" displayFolder="" measureGroup="Q2FY23_SVA" count="0" hidden="1"/>
    <cacheHierarchy uniqueName="[Measures].[__XL_Count Q2FY24_FinalTable]" caption="__XL_Count Q2FY24_FinalTable" measure="1" displayFolder="" measureGroup="Q2FY24_FinalTable" count="0" hidden="1"/>
    <cacheHierarchy uniqueName="[Measures].[__XL_Count Q2FY23_DataModel]" caption="__XL_Count Q2FY23_DataModel" measure="1" displayFolder="" measureGroup="Q2FY23_DataModel" count="0" hidden="1"/>
    <cacheHierarchy uniqueName="[Measures].[__XL_Count CustomersYOY]" caption="__XL_Count CustomersYOY" measure="1" displayFolder="" measureGroup="CustomersYOY" count="0" hidden="1"/>
    <cacheHierarchy uniqueName="[Measures].[__No measures defined]" caption="__No measures defined" measure="1" displayFolder="" count="0" hidden="1"/>
    <cacheHierarchy uniqueName="[Measures].[Sum of Q2FY24_SVA$]" caption="Sum of Q2FY24_SVA$" measure="1" displayFolder="" measureGroup="Q2F24SVA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Q2FY24_PI$]" caption="Sum of Q2FY24_PI$" measure="1" displayFolder="" measureGroup="Q2F24PI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Q2FY24_CON$]" caption="Sum of Q2FY24_CON$" measure="1" displayFolder="" measureGroup="Q2F24CON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Q2FY23_CON$]" caption="Sum of Q2FY23_CON$" measure="1" displayFolder="" measureGroup="Q2FY23_CON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Q2FY23_PI$]" caption="Sum of Q2FY23_PI$" measure="1" displayFolder="" measureGroup="Q2FY23_PI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Q2FY23_SVA$]" caption="Sum of Q2FY23_SVA$" measure="1" displayFolder="" measureGroup="Q2FY23_SVA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PI$_Q223]" caption="Sum of PI$_Q223" measure="1" displayFolder="" measureGroup="Q2FY23_DataModel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PI$_Q224]" caption="Sum of PI$_Q224" measure="1" displayFolder="" measureGroup="Q2FY24_FinalTabl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 of CON$_Q224]" caption="Sum of CON$_Q224" measure="1" displayFolder="" measureGroup="Q2FY24_FinalTable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 of CON$_Q2_23]" caption="Sum of CON$_Q2_23" measure="1" displayFolder="" measureGroup="Q2FY23_DataModel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</cacheHierarchies>
  <kpis count="0"/>
  <dimensions count="12">
    <dimension name="CustomerList" uniqueName="[CustomerList]" caption="CustomerList"/>
    <dimension name="CustomerQ2FY23" uniqueName="[CustomerQ2FY23]" caption="CustomerQ2FY23"/>
    <dimension name="CustomersYOY" uniqueName="[CustomersYOY]" caption="CustomersYOY"/>
    <dimension measure="1" name="Measures" uniqueName="[Measures]" caption="Measures"/>
    <dimension name="Q2F24CON" uniqueName="[Q2F24CON]" caption="Q2F24CON"/>
    <dimension name="Q2F24PI" uniqueName="[Q2F24PI]" caption="Q2F24PI"/>
    <dimension name="Q2F24SVA" uniqueName="[Q2F24SVA]" caption="Q2F24SVA"/>
    <dimension name="Q2FY23_CON" uniqueName="[Q2FY23_CON]" caption="Q2FY23_CON"/>
    <dimension name="Q2FY23_DataModel" uniqueName="[Q2FY23_DataModel]" caption="Q2FY23_DataModel"/>
    <dimension name="Q2FY23_PI" uniqueName="[Q2FY23_PI]" caption="Q2FY23_PI"/>
    <dimension name="Q2FY23_SVA" uniqueName="[Q2FY23_SVA]" caption="Q2FY23_SVA"/>
    <dimension name="Q2FY24_FinalTable" uniqueName="[Q2FY24_FinalTable]" caption="Q2FY24_FinalTable"/>
  </dimensions>
  <measureGroups count="11">
    <measureGroup name="CustomerList" caption="CustomerList"/>
    <measureGroup name="CustomerQ2FY23" caption="CustomerQ2FY23"/>
    <measureGroup name="CustomersYOY" caption="CustomersYOY"/>
    <measureGroup name="Q2F24CON" caption="Q2F24CON"/>
    <measureGroup name="Q2F24PI" caption="Q2F24PI"/>
    <measureGroup name="Q2F24SVA" caption="Q2F24SVA"/>
    <measureGroup name="Q2FY23_CON" caption="Q2FY23_CON"/>
    <measureGroup name="Q2FY23_DataModel" caption="Q2FY23_DataModel"/>
    <measureGroup name="Q2FY23_PI" caption="Q2FY23_PI"/>
    <measureGroup name="Q2FY23_SVA" caption="Q2FY23_SVA"/>
    <measureGroup name="Q2FY24_FinalTable" caption="Q2FY24_FinalTable"/>
  </measureGroups>
  <maps count="19">
    <map measureGroup="0" dimension="0"/>
    <map measureGroup="1" dimension="1"/>
    <map measureGroup="2" dimension="2"/>
    <map measureGroup="3" dimension="0"/>
    <map measureGroup="3" dimension="4"/>
    <map measureGroup="4" dimension="0"/>
    <map measureGroup="4" dimension="5"/>
    <map measureGroup="5" dimension="0"/>
    <map measureGroup="5" dimension="6"/>
    <map measureGroup="6" dimension="1"/>
    <map measureGroup="6" dimension="7"/>
    <map measureGroup="7" dimension="2"/>
    <map measureGroup="7" dimension="8"/>
    <map measureGroup="8" dimension="1"/>
    <map measureGroup="8" dimension="9"/>
    <map measureGroup="9" dimension="1"/>
    <map measureGroup="9" dimension="10"/>
    <map measureGroup="10" dimension="2"/>
    <map measureGroup="10" dimension="1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bokka" refreshedDate="45461.729985648148" createdVersion="8" refreshedVersion="8" minRefreshableVersion="3" recordCount="213" xr:uid="{740088DA-29A9-4F3B-94E6-05BA3B336942}">
  <cacheSource type="worksheet">
    <worksheetSource name="Q2FY24_FinalTable"/>
  </cacheSource>
  <cacheFields count="6">
    <cacheField name="Customers" numFmtId="0">
      <sharedItems count="213">
        <s v="Intuitive Surgical Inc."/>
        <s v="Discovery Communications"/>
        <s v="Fifth Third Bancorp"/>
        <s v="Duke Energy"/>
        <s v="Gannett Co."/>
        <s v="Intuit Inc."/>
        <s v="Hudson City Bancorp"/>
        <s v="Kohl's Corp."/>
        <s v="Leggett &amp; Platt"/>
        <s v="Ensco plc"/>
        <s v="LSI Corporation"/>
        <s v="Juniper Networks"/>
        <s v="General Dynamics"/>
        <s v="Lorillard Inc."/>
        <s v="Freeport-McMoran Cp &amp; Gld"/>
        <s v="Lilly (Eli) &amp; Co."/>
        <s v="Lennar Corp."/>
        <s v="Home Depot"/>
        <s v="Life Technologies"/>
        <s v="Loews Corp."/>
        <s v="Johnson Controls"/>
        <s v="Entergy Corp."/>
        <s v="Kroger Co."/>
        <s v="Helmerich &amp; Payne"/>
        <s v="Halliburton Co."/>
        <s v="Bristol-Myers Squibb"/>
        <s v="Dr Pepper Snapple Group"/>
        <s v="Integrys Energy Group Inc."/>
        <s v="McDonald's Corp."/>
        <s v="Harris Corporation"/>
        <s v="Kellogg Co."/>
        <s v="Equity Residential"/>
        <s v="FMC Technologies Inc."/>
        <s v="AvalonBay Communities, Inc."/>
        <s v="Genuine Parts"/>
        <s v="F5 Networks"/>
        <s v="Fidelity National Information Services"/>
        <s v="Kimberly-Clark"/>
        <s v="DTE Energy Co."/>
        <s v="L-3 Communications Holdings"/>
        <s v="Illinois Tool Works"/>
        <s v="Estee Lauder Cos."/>
        <s v="Marathon Petroleum"/>
        <s v="Marathon Oil Corp."/>
        <s v="Family Dollar Stores"/>
        <s v="IntercontinentalExchange Inc."/>
        <s v="Emerson Electric"/>
        <s v="Linear Technology Corp."/>
        <s v="Mastercard Inc."/>
        <s v="Cooper Industries"/>
        <s v="Big Lots Inc."/>
        <s v="Advanced Micro Devices"/>
        <s v="Masco Corp."/>
        <s v="Darden Restaurants"/>
        <s v="Dollar Tree"/>
        <s v="JPMorgan Chase &amp; Co."/>
        <s v="Harman Int'l Industries"/>
        <s v="Dun &amp; Bradstreet"/>
        <s v="Gap (The)"/>
        <s v="Applied Materials Inc"/>
        <s v="AT&amp;T Inc"/>
        <s v="Amphenol Corp A"/>
        <s v="Laboratory Corp. of America Holding"/>
        <s v="American Electric Power"/>
        <s v="AES Corp"/>
        <s v="International Bus. Machines"/>
        <s v="Ameriprise Financial"/>
        <s v="Lam Research"/>
        <s v="Ingersoll-Rand PLC"/>
        <s v="Kraft Foods Inc-A"/>
        <s v="Boston Scientific"/>
        <s v="Citigroup Inc."/>
        <s v="Dominion Resources"/>
        <s v="Edison Int'l"/>
        <s v="Hormel Foods Corp."/>
        <s v="Franklin Resources"/>
        <s v="Federated Investors Inc."/>
        <s v="KeyCorp"/>
        <s v="Legg Mason"/>
        <s v="Cisco Systems"/>
        <s v="General Mills"/>
        <s v="Heinz (H.J.)"/>
        <s v="Apollo Group Inc"/>
        <s v="Coca-Cola Enterprises"/>
        <s v="Fluor Corp."/>
        <s v="Carnival Corp."/>
        <s v="Comcast Corp."/>
        <s v="HCP Inc."/>
        <s v="EOG Resources"/>
        <s v="EQT Corporation"/>
        <s v="Fiserv Inc"/>
        <s v="Exelon Corp."/>
        <s v="Dentsply International"/>
        <s v="Consolidated Edison"/>
        <s v="ACE Limited"/>
        <s v="Deere &amp; Co."/>
        <s v="Marsh &amp; McLennan"/>
        <s v="Danaher Corp."/>
        <s v="FedEx Corporation"/>
        <s v="International Paper"/>
        <s v="Electronic Arts"/>
        <s v="CenterPoint Energy"/>
        <s v="Dover Corp."/>
        <s v="Lincoln National"/>
        <s v="Hess Corporation"/>
        <s v="Computer Sciences Corp."/>
        <s v="Discover Financial Services"/>
        <s v="International Game Technology"/>
        <s v="General Electric"/>
        <s v="Expedia Inc."/>
        <s v="Altria Group Inc"/>
        <s v="Comerica Inc."/>
        <s v="Equifax Inc."/>
        <s v="Flowserve Corporation"/>
        <s v="Invesco Ltd."/>
        <s v="Jacobs Engineering Group"/>
        <s v="Alpha Natural Resources"/>
        <s v="Berkshire Hathaway"/>
        <s v="Johnson &amp; Johnson"/>
        <s v="American Express Co"/>
        <s v="Becton Dickinson"/>
        <s v="CA, Inc."/>
        <s v="Eastman Chemical"/>
        <s v="Airgas Inc"/>
        <s v="Citrix Systems"/>
        <s v="Best Buy Co. Inc."/>
        <s v="Diamond Offshore Drilling"/>
        <s v="ConAgra Foods Inc."/>
        <s v="Google Inc."/>
        <s v="Chesapeake Energy"/>
        <s v="Macy's Inc."/>
        <s v="Assurant Inc"/>
        <s v="International Flav/Frag"/>
        <s v="Chubb Corp."/>
        <s v="Fossil, Inc."/>
        <s v="Charles Schwab"/>
        <s v="Cameron International Corp."/>
        <s v="eBay Inc."/>
        <s v="Agilent Technologies Inc"/>
        <s v="E-Trade"/>
        <s v="American Tower Corp A"/>
        <s v="McCormick &amp; Co."/>
        <s v="Edwards Lifesciences"/>
        <s v="Iron Mountain Incorporated"/>
        <s v="Exxon Mobil Corp."/>
        <s v="Altera Corp"/>
        <s v="Humana Inc."/>
        <s v="Hewlett-Packard"/>
        <s v="Dean Foods"/>
        <s v="AFLAC Inc"/>
        <s v="Aon plc"/>
        <s v="Kimco Realty"/>
        <s v="Avon Products"/>
        <s v="CONSOL Energy Inc."/>
        <s v="3M Co."/>
        <s v="Abercrombie &amp; Fitch Company A"/>
        <s v="Accenture"/>
        <s v="Adobe Systems Inc"/>
        <s v="Aetna Inc"/>
        <s v="AGL Resources Inc."/>
        <s v="Air Products &amp; Chemicals Inc"/>
        <s v="Akamai Technologies Inc"/>
        <s v="Alexion Pharmaceuticals"/>
        <s v="Allegheny Technologies Inc"/>
        <s v="Allstate Corp"/>
        <s v="Amazon.com Inc"/>
        <s v="Amgen Inc"/>
        <s v="Anadarko Petroleum Corp"/>
        <s v="Analog Devices Inc"/>
        <s v="Autodesk Inc"/>
        <s v="Automatic Data Processing"/>
        <s v="AutoNation Inc"/>
        <s v="Ball Corp"/>
        <s v="BB&amp;T Corporation"/>
        <s v="Beam Inc."/>
        <s v="BlackRock"/>
        <s v="Boeing Company"/>
        <s v="BorgWarner"/>
        <s v="Broadcom Corporation"/>
        <s v="C. H. Robinson Worldwide"/>
        <s v="Carefusion"/>
        <s v="Caterpillar Inc."/>
        <s v="CBS Corp."/>
        <s v="CF Industries Holdings Inc"/>
        <s v="Chipotle Mexican Grill"/>
        <s v="Cincinnati Financial"/>
        <s v="Cintas Corporation"/>
        <s v="CMS Energy"/>
        <s v="Coach Inc."/>
        <s v="ConocoPhillips"/>
        <s v="Covidien plc"/>
        <s v="Crown Castle International Corp."/>
        <s v="Cummins Inc."/>
        <s v="DaVita Inc."/>
        <s v="Dell Inc."/>
        <s v="Denbury Resources Inc."/>
        <s v="DeVry, Inc."/>
        <s v="Donnelley (R.R.) &amp; Sons"/>
        <s v="Dow Chemical"/>
        <s v="Du Pont (E.I.)"/>
        <s v="Ecolab Inc."/>
        <s v="First Solar Inc"/>
        <s v="FirstEnergy Corp"/>
        <s v="FMC Corporation"/>
        <s v="Ford Motor"/>
        <s v="GameStop Corp."/>
        <s v="Goldman Sachs Group"/>
        <s v="Harley-Davidson"/>
        <s v="Honeywell Int'l Inc."/>
        <s v="Host Hotels &amp; Resorts"/>
        <s v="Limited Brands Inc."/>
        <s v="Mattel Inc."/>
        <s v="The Bank of New York Mellon Corp."/>
      </sharedItems>
    </cacheField>
    <cacheField name="Sum of Q2FY24_CON$" numFmtId="165">
      <sharedItems containsString="0" containsBlank="1" containsNumber="1" containsInteger="1" minValue="5932" maxValue="4652897"/>
    </cacheField>
    <cacheField name="Sum of Q2FY24_PI$" numFmtId="165">
      <sharedItems containsString="0" containsBlank="1" containsNumber="1" containsInteger="1" minValue="6138" maxValue="599612"/>
    </cacheField>
    <cacheField name="Sum of Q2FY24_SVA$" numFmtId="165">
      <sharedItems containsString="0" containsBlank="1" containsNumber="1" containsInteger="1" minValue="32" maxValue="176393"/>
    </cacheField>
    <cacheField name="PI$_Q224" numFmtId="165">
      <sharedItems containsString="0" containsBlank="1" containsNumber="1" containsInteger="1" minValue="-330" maxValue="472972"/>
    </cacheField>
    <cacheField name="CON$_Q224" numFmtId="165">
      <sharedItems containsSemiMixedTypes="0" containsString="0" containsNumber="1" containsInteger="1" minValue="0" maxValue="466476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3">
  <r>
    <x v="0"/>
    <n v="604688"/>
    <n v="599612"/>
    <n v="126640"/>
    <n v="472972"/>
    <n v="731328"/>
  </r>
  <r>
    <x v="1"/>
    <n v="4652897"/>
    <n v="311662"/>
    <n v="11870"/>
    <n v="299792"/>
    <n v="4664767"/>
  </r>
  <r>
    <x v="2"/>
    <m/>
    <n v="268274"/>
    <m/>
    <n v="268274"/>
    <n v="0"/>
  </r>
  <r>
    <x v="3"/>
    <n v="36268"/>
    <n v="243380"/>
    <n v="155400"/>
    <n v="87980"/>
    <n v="191668"/>
  </r>
  <r>
    <x v="4"/>
    <n v="616112"/>
    <n v="231088"/>
    <n v="24952"/>
    <n v="206136"/>
    <n v="641064"/>
  </r>
  <r>
    <x v="5"/>
    <m/>
    <n v="227480"/>
    <n v="176393"/>
    <n v="51087"/>
    <n v="176393"/>
  </r>
  <r>
    <x v="6"/>
    <n v="1443633"/>
    <n v="197696"/>
    <n v="14506"/>
    <n v="183190"/>
    <n v="1458139"/>
  </r>
  <r>
    <x v="7"/>
    <n v="357082"/>
    <n v="178494"/>
    <m/>
    <n v="178494"/>
    <n v="357082"/>
  </r>
  <r>
    <x v="8"/>
    <n v="11252"/>
    <n v="158789"/>
    <n v="3379"/>
    <n v="155410"/>
    <n v="14631"/>
  </r>
  <r>
    <x v="9"/>
    <n v="261607"/>
    <n v="154789"/>
    <n v="5627"/>
    <n v="149162"/>
    <n v="267234"/>
  </r>
  <r>
    <x v="10"/>
    <n v="73161"/>
    <n v="110236"/>
    <m/>
    <n v="110236"/>
    <n v="73161"/>
  </r>
  <r>
    <x v="11"/>
    <n v="806610"/>
    <n v="104981"/>
    <n v="54122"/>
    <n v="50859"/>
    <n v="860732"/>
  </r>
  <r>
    <x v="12"/>
    <n v="29436"/>
    <n v="82744"/>
    <m/>
    <n v="82744"/>
    <n v="29436"/>
  </r>
  <r>
    <x v="13"/>
    <n v="56552"/>
    <n v="82695"/>
    <n v="72829"/>
    <n v="9866"/>
    <n v="129381"/>
  </r>
  <r>
    <x v="14"/>
    <n v="652202"/>
    <n v="79092"/>
    <m/>
    <n v="79092"/>
    <n v="652202"/>
  </r>
  <r>
    <x v="15"/>
    <m/>
    <n v="66413"/>
    <m/>
    <n v="66413"/>
    <n v="0"/>
  </r>
  <r>
    <x v="16"/>
    <m/>
    <n v="56797"/>
    <m/>
    <n v="56797"/>
    <n v="0"/>
  </r>
  <r>
    <x v="17"/>
    <n v="122316"/>
    <n v="56178"/>
    <m/>
    <n v="56178"/>
    <n v="122316"/>
  </r>
  <r>
    <x v="18"/>
    <n v="104426"/>
    <n v="55077"/>
    <n v="7614"/>
    <n v="47463"/>
    <n v="112040"/>
  </r>
  <r>
    <x v="19"/>
    <m/>
    <n v="51633"/>
    <n v="25485"/>
    <n v="26148"/>
    <n v="25485"/>
  </r>
  <r>
    <x v="20"/>
    <m/>
    <n v="44014"/>
    <m/>
    <n v="44014"/>
    <n v="0"/>
  </r>
  <r>
    <x v="21"/>
    <n v="88768"/>
    <n v="42741"/>
    <m/>
    <n v="42741"/>
    <n v="88768"/>
  </r>
  <r>
    <x v="22"/>
    <m/>
    <n v="41628"/>
    <n v="34673"/>
    <n v="6955"/>
    <n v="34673"/>
  </r>
  <r>
    <x v="23"/>
    <n v="111098"/>
    <n v="40688"/>
    <n v="40056"/>
    <n v="632"/>
    <n v="151154"/>
  </r>
  <r>
    <x v="24"/>
    <n v="54285"/>
    <n v="38408"/>
    <m/>
    <n v="38408"/>
    <n v="54285"/>
  </r>
  <r>
    <x v="25"/>
    <n v="34271"/>
    <n v="35665"/>
    <n v="35664"/>
    <n v="1"/>
    <n v="69935"/>
  </r>
  <r>
    <x v="26"/>
    <m/>
    <n v="33580"/>
    <n v="22945"/>
    <n v="10635"/>
    <n v="22945"/>
  </r>
  <r>
    <x v="27"/>
    <m/>
    <n v="33114"/>
    <n v="171"/>
    <n v="32943"/>
    <n v="171"/>
  </r>
  <r>
    <x v="28"/>
    <n v="15631"/>
    <n v="32403"/>
    <n v="13035"/>
    <n v="19368"/>
    <n v="28666"/>
  </r>
  <r>
    <x v="29"/>
    <n v="144161"/>
    <n v="30852"/>
    <m/>
    <n v="30852"/>
    <n v="144161"/>
  </r>
  <r>
    <x v="30"/>
    <n v="50427"/>
    <n v="30618"/>
    <n v="1934"/>
    <n v="28684"/>
    <n v="52361"/>
  </r>
  <r>
    <x v="31"/>
    <n v="127509"/>
    <n v="28665"/>
    <m/>
    <n v="28665"/>
    <n v="127509"/>
  </r>
  <r>
    <x v="32"/>
    <m/>
    <n v="26465"/>
    <n v="26795"/>
    <n v="-330"/>
    <n v="26795"/>
  </r>
  <r>
    <x v="33"/>
    <m/>
    <n v="26272"/>
    <m/>
    <n v="26272"/>
    <n v="0"/>
  </r>
  <r>
    <x v="34"/>
    <n v="13330"/>
    <n v="25824"/>
    <m/>
    <n v="25824"/>
    <n v="13330"/>
  </r>
  <r>
    <x v="35"/>
    <n v="165046"/>
    <n v="25166"/>
    <n v="17315"/>
    <n v="7851"/>
    <n v="182361"/>
  </r>
  <r>
    <x v="36"/>
    <n v="171677"/>
    <n v="24914"/>
    <m/>
    <n v="24914"/>
    <n v="171677"/>
  </r>
  <r>
    <x v="37"/>
    <n v="191328"/>
    <n v="23016"/>
    <n v="8430"/>
    <n v="14586"/>
    <n v="199758"/>
  </r>
  <r>
    <x v="38"/>
    <m/>
    <n v="22618"/>
    <m/>
    <n v="22618"/>
    <n v="0"/>
  </r>
  <r>
    <x v="39"/>
    <n v="26256"/>
    <n v="22394"/>
    <m/>
    <n v="22394"/>
    <n v="26256"/>
  </r>
  <r>
    <x v="40"/>
    <m/>
    <n v="21897"/>
    <m/>
    <n v="21897"/>
    <n v="0"/>
  </r>
  <r>
    <x v="41"/>
    <n v="16867"/>
    <n v="21107"/>
    <n v="11754"/>
    <n v="9353"/>
    <n v="28621"/>
  </r>
  <r>
    <x v="42"/>
    <m/>
    <n v="20576"/>
    <m/>
    <n v="20576"/>
    <n v="0"/>
  </r>
  <r>
    <x v="43"/>
    <m/>
    <n v="20539"/>
    <m/>
    <n v="20539"/>
    <n v="0"/>
  </r>
  <r>
    <x v="44"/>
    <m/>
    <n v="20041"/>
    <m/>
    <n v="20041"/>
    <n v="0"/>
  </r>
  <r>
    <x v="45"/>
    <n v="35461"/>
    <n v="19660"/>
    <n v="9857"/>
    <n v="9803"/>
    <n v="45318"/>
  </r>
  <r>
    <x v="46"/>
    <m/>
    <n v="17802"/>
    <m/>
    <n v="17802"/>
    <n v="0"/>
  </r>
  <r>
    <x v="47"/>
    <m/>
    <n v="17117"/>
    <n v="1152"/>
    <n v="15965"/>
    <n v="1152"/>
  </r>
  <r>
    <x v="48"/>
    <n v="42257"/>
    <n v="16941"/>
    <m/>
    <n v="16941"/>
    <n v="42257"/>
  </r>
  <r>
    <x v="49"/>
    <m/>
    <n v="15820"/>
    <m/>
    <n v="15820"/>
    <n v="0"/>
  </r>
  <r>
    <x v="50"/>
    <n v="12727"/>
    <n v="14350"/>
    <m/>
    <n v="14350"/>
    <n v="12727"/>
  </r>
  <r>
    <x v="51"/>
    <m/>
    <n v="14164"/>
    <m/>
    <n v="14164"/>
    <n v="0"/>
  </r>
  <r>
    <x v="52"/>
    <n v="110158"/>
    <n v="13879"/>
    <m/>
    <n v="13879"/>
    <n v="110158"/>
  </r>
  <r>
    <x v="53"/>
    <m/>
    <n v="13856"/>
    <m/>
    <n v="13856"/>
    <n v="0"/>
  </r>
  <r>
    <x v="54"/>
    <n v="46552"/>
    <n v="13090"/>
    <m/>
    <n v="13090"/>
    <n v="46552"/>
  </r>
  <r>
    <x v="55"/>
    <m/>
    <n v="12977"/>
    <m/>
    <n v="12977"/>
    <n v="0"/>
  </r>
  <r>
    <x v="56"/>
    <n v="108926"/>
    <n v="12142"/>
    <m/>
    <n v="12142"/>
    <n v="108926"/>
  </r>
  <r>
    <x v="57"/>
    <n v="138789"/>
    <n v="11440"/>
    <m/>
    <n v="11440"/>
    <n v="138789"/>
  </r>
  <r>
    <x v="58"/>
    <m/>
    <n v="11328"/>
    <n v="116"/>
    <n v="11212"/>
    <n v="116"/>
  </r>
  <r>
    <x v="59"/>
    <m/>
    <n v="11100"/>
    <m/>
    <n v="11100"/>
    <n v="0"/>
  </r>
  <r>
    <x v="60"/>
    <m/>
    <n v="10930"/>
    <m/>
    <n v="10930"/>
    <n v="0"/>
  </r>
  <r>
    <x v="61"/>
    <m/>
    <n v="10859"/>
    <m/>
    <n v="10859"/>
    <n v="0"/>
  </r>
  <r>
    <x v="62"/>
    <n v="47468"/>
    <n v="10443"/>
    <m/>
    <n v="10443"/>
    <n v="47468"/>
  </r>
  <r>
    <x v="63"/>
    <m/>
    <n v="9979"/>
    <n v="2211"/>
    <n v="7768"/>
    <n v="2211"/>
  </r>
  <r>
    <x v="64"/>
    <m/>
    <n v="9941"/>
    <m/>
    <n v="9941"/>
    <n v="0"/>
  </r>
  <r>
    <x v="65"/>
    <n v="28267"/>
    <n v="9647"/>
    <n v="4910"/>
    <n v="4737"/>
    <n v="33177"/>
  </r>
  <r>
    <x v="66"/>
    <m/>
    <n v="9515"/>
    <m/>
    <n v="9515"/>
    <n v="0"/>
  </r>
  <r>
    <x v="67"/>
    <m/>
    <n v="9496"/>
    <m/>
    <n v="9496"/>
    <n v="0"/>
  </r>
  <r>
    <x v="68"/>
    <n v="113623"/>
    <n v="9409"/>
    <m/>
    <n v="9409"/>
    <n v="113623"/>
  </r>
  <r>
    <x v="69"/>
    <n v="67254"/>
    <n v="9187"/>
    <m/>
    <n v="9187"/>
    <n v="67254"/>
  </r>
  <r>
    <x v="70"/>
    <m/>
    <n v="9142"/>
    <m/>
    <n v="9142"/>
    <n v="0"/>
  </r>
  <r>
    <x v="71"/>
    <m/>
    <n v="9044"/>
    <m/>
    <n v="9044"/>
    <n v="0"/>
  </r>
  <r>
    <x v="72"/>
    <m/>
    <n v="8865"/>
    <m/>
    <n v="8865"/>
    <n v="0"/>
  </r>
  <r>
    <x v="73"/>
    <m/>
    <n v="8737"/>
    <n v="8471"/>
    <n v="266"/>
    <n v="8471"/>
  </r>
  <r>
    <x v="74"/>
    <n v="7297"/>
    <n v="8502"/>
    <m/>
    <n v="8502"/>
    <n v="7297"/>
  </r>
  <r>
    <x v="75"/>
    <m/>
    <n v="8474"/>
    <m/>
    <n v="8474"/>
    <n v="0"/>
  </r>
  <r>
    <x v="76"/>
    <m/>
    <n v="8219"/>
    <n v="3049"/>
    <n v="5170"/>
    <n v="3049"/>
  </r>
  <r>
    <x v="77"/>
    <n v="11062"/>
    <n v="8212"/>
    <m/>
    <n v="8212"/>
    <n v="11062"/>
  </r>
  <r>
    <x v="78"/>
    <m/>
    <n v="8050"/>
    <n v="8050"/>
    <n v="0"/>
    <n v="8050"/>
  </r>
  <r>
    <x v="79"/>
    <m/>
    <n v="8049"/>
    <m/>
    <n v="8049"/>
    <n v="0"/>
  </r>
  <r>
    <x v="80"/>
    <m/>
    <n v="7827"/>
    <m/>
    <n v="7827"/>
    <n v="0"/>
  </r>
  <r>
    <x v="81"/>
    <n v="217411"/>
    <n v="7606"/>
    <m/>
    <n v="7606"/>
    <n v="217411"/>
  </r>
  <r>
    <x v="82"/>
    <m/>
    <n v="7599"/>
    <m/>
    <n v="7599"/>
    <n v="0"/>
  </r>
  <r>
    <x v="83"/>
    <m/>
    <n v="7570"/>
    <m/>
    <n v="7570"/>
    <n v="0"/>
  </r>
  <r>
    <x v="84"/>
    <m/>
    <n v="7389"/>
    <m/>
    <n v="7389"/>
    <n v="0"/>
  </r>
  <r>
    <x v="85"/>
    <m/>
    <n v="7269"/>
    <n v="7269"/>
    <n v="0"/>
    <n v="7269"/>
  </r>
  <r>
    <x v="86"/>
    <n v="43516"/>
    <n v="7268"/>
    <m/>
    <n v="7268"/>
    <n v="43516"/>
  </r>
  <r>
    <x v="87"/>
    <m/>
    <n v="7172"/>
    <n v="7172"/>
    <n v="0"/>
    <n v="7172"/>
  </r>
  <r>
    <x v="88"/>
    <m/>
    <n v="7156"/>
    <m/>
    <n v="7156"/>
    <n v="0"/>
  </r>
  <r>
    <x v="89"/>
    <m/>
    <n v="6950"/>
    <m/>
    <n v="6950"/>
    <n v="0"/>
  </r>
  <r>
    <x v="90"/>
    <m/>
    <n v="6873"/>
    <n v="7017"/>
    <n v="-144"/>
    <n v="7017"/>
  </r>
  <r>
    <x v="91"/>
    <m/>
    <n v="6730"/>
    <n v="6730"/>
    <n v="0"/>
    <n v="6730"/>
  </r>
  <r>
    <x v="92"/>
    <m/>
    <n v="6443"/>
    <m/>
    <n v="6443"/>
    <n v="0"/>
  </r>
  <r>
    <x v="93"/>
    <m/>
    <n v="6419"/>
    <m/>
    <n v="6419"/>
    <n v="0"/>
  </r>
  <r>
    <x v="94"/>
    <m/>
    <n v="6390"/>
    <n v="2844"/>
    <n v="3546"/>
    <n v="2844"/>
  </r>
  <r>
    <x v="95"/>
    <m/>
    <n v="6380"/>
    <n v="640"/>
    <n v="5740"/>
    <n v="640"/>
  </r>
  <r>
    <x v="96"/>
    <m/>
    <n v="6329"/>
    <m/>
    <n v="6329"/>
    <n v="0"/>
  </r>
  <r>
    <x v="97"/>
    <m/>
    <n v="6208"/>
    <m/>
    <n v="6208"/>
    <n v="0"/>
  </r>
  <r>
    <x v="98"/>
    <m/>
    <n v="6138"/>
    <m/>
    <n v="6138"/>
    <n v="0"/>
  </r>
  <r>
    <x v="99"/>
    <n v="379535"/>
    <m/>
    <m/>
    <n v="0"/>
    <n v="379535"/>
  </r>
  <r>
    <x v="100"/>
    <n v="148683"/>
    <m/>
    <m/>
    <n v="0"/>
    <n v="148683"/>
  </r>
  <r>
    <x v="101"/>
    <n v="136392"/>
    <m/>
    <m/>
    <n v="0"/>
    <n v="136392"/>
  </r>
  <r>
    <x v="102"/>
    <n v="118131"/>
    <m/>
    <m/>
    <n v="0"/>
    <n v="118131"/>
  </r>
  <r>
    <x v="103"/>
    <n v="118020"/>
    <m/>
    <m/>
    <n v="0"/>
    <n v="118020"/>
  </r>
  <r>
    <x v="104"/>
    <n v="115044"/>
    <m/>
    <m/>
    <n v="0"/>
    <n v="115044"/>
  </r>
  <r>
    <x v="105"/>
    <n v="104576"/>
    <m/>
    <m/>
    <n v="0"/>
    <n v="104576"/>
  </r>
  <r>
    <x v="106"/>
    <n v="102452"/>
    <m/>
    <n v="3684"/>
    <m/>
    <n v="106136"/>
  </r>
  <r>
    <x v="107"/>
    <n v="94351"/>
    <m/>
    <m/>
    <n v="0"/>
    <n v="94351"/>
  </r>
  <r>
    <x v="108"/>
    <n v="89313"/>
    <m/>
    <m/>
    <n v="0"/>
    <n v="89313"/>
  </r>
  <r>
    <x v="109"/>
    <n v="85384"/>
    <m/>
    <m/>
    <n v="0"/>
    <n v="85384"/>
  </r>
  <r>
    <x v="110"/>
    <n v="74451"/>
    <m/>
    <m/>
    <n v="0"/>
    <n v="74451"/>
  </r>
  <r>
    <x v="111"/>
    <n v="72390"/>
    <m/>
    <m/>
    <n v="0"/>
    <n v="72390"/>
  </r>
  <r>
    <x v="112"/>
    <n v="71092"/>
    <m/>
    <m/>
    <n v="0"/>
    <n v="71092"/>
  </r>
  <r>
    <x v="113"/>
    <n v="68040"/>
    <m/>
    <m/>
    <n v="0"/>
    <n v="68040"/>
  </r>
  <r>
    <x v="114"/>
    <n v="66254"/>
    <m/>
    <n v="1183"/>
    <m/>
    <n v="67437"/>
  </r>
  <r>
    <x v="115"/>
    <n v="64049"/>
    <m/>
    <m/>
    <n v="0"/>
    <n v="64049"/>
  </r>
  <r>
    <x v="116"/>
    <n v="59116"/>
    <m/>
    <m/>
    <n v="0"/>
    <n v="59116"/>
  </r>
  <r>
    <x v="117"/>
    <n v="51841"/>
    <m/>
    <m/>
    <n v="0"/>
    <n v="51841"/>
  </r>
  <r>
    <x v="118"/>
    <n v="48455"/>
    <m/>
    <m/>
    <n v="0"/>
    <n v="48455"/>
  </r>
  <r>
    <x v="119"/>
    <n v="47782"/>
    <m/>
    <m/>
    <n v="0"/>
    <n v="47782"/>
  </r>
  <r>
    <x v="120"/>
    <n v="38358"/>
    <m/>
    <m/>
    <n v="0"/>
    <n v="38358"/>
  </r>
  <r>
    <x v="121"/>
    <n v="31686"/>
    <m/>
    <m/>
    <n v="0"/>
    <n v="31686"/>
  </r>
  <r>
    <x v="122"/>
    <n v="29411"/>
    <m/>
    <m/>
    <n v="0"/>
    <n v="29411"/>
  </r>
  <r>
    <x v="123"/>
    <n v="26210"/>
    <m/>
    <m/>
    <n v="0"/>
    <n v="26210"/>
  </r>
  <r>
    <x v="124"/>
    <n v="21967"/>
    <m/>
    <m/>
    <n v="0"/>
    <n v="21967"/>
  </r>
  <r>
    <x v="125"/>
    <n v="21886"/>
    <m/>
    <m/>
    <n v="0"/>
    <n v="21886"/>
  </r>
  <r>
    <x v="126"/>
    <n v="19835"/>
    <m/>
    <m/>
    <n v="0"/>
    <n v="19835"/>
  </r>
  <r>
    <x v="127"/>
    <n v="18762"/>
    <m/>
    <m/>
    <n v="0"/>
    <n v="18762"/>
  </r>
  <r>
    <x v="128"/>
    <n v="17838"/>
    <m/>
    <m/>
    <n v="0"/>
    <n v="17838"/>
  </r>
  <r>
    <x v="129"/>
    <n v="17097"/>
    <m/>
    <m/>
    <n v="0"/>
    <n v="17097"/>
  </r>
  <r>
    <x v="130"/>
    <n v="16597"/>
    <m/>
    <m/>
    <n v="0"/>
    <n v="16597"/>
  </r>
  <r>
    <x v="131"/>
    <n v="16121"/>
    <m/>
    <m/>
    <n v="0"/>
    <n v="16121"/>
  </r>
  <r>
    <x v="132"/>
    <n v="14485"/>
    <m/>
    <m/>
    <n v="0"/>
    <n v="14485"/>
  </r>
  <r>
    <x v="133"/>
    <n v="14386"/>
    <m/>
    <m/>
    <n v="0"/>
    <n v="14386"/>
  </r>
  <r>
    <x v="134"/>
    <n v="13791"/>
    <m/>
    <m/>
    <n v="0"/>
    <n v="13791"/>
  </r>
  <r>
    <x v="135"/>
    <n v="13008"/>
    <m/>
    <m/>
    <n v="0"/>
    <n v="13008"/>
  </r>
  <r>
    <x v="136"/>
    <n v="11751"/>
    <m/>
    <m/>
    <n v="0"/>
    <n v="11751"/>
  </r>
  <r>
    <x v="137"/>
    <n v="11224"/>
    <m/>
    <n v="3843"/>
    <m/>
    <n v="15067"/>
  </r>
  <r>
    <x v="138"/>
    <n v="10238"/>
    <m/>
    <m/>
    <n v="0"/>
    <n v="10238"/>
  </r>
  <r>
    <x v="139"/>
    <n v="10238"/>
    <m/>
    <m/>
    <n v="0"/>
    <n v="10238"/>
  </r>
  <r>
    <x v="140"/>
    <n v="10200"/>
    <m/>
    <m/>
    <n v="0"/>
    <n v="10200"/>
  </r>
  <r>
    <x v="141"/>
    <n v="10194"/>
    <m/>
    <m/>
    <n v="0"/>
    <n v="10194"/>
  </r>
  <r>
    <x v="142"/>
    <n v="10130"/>
    <m/>
    <m/>
    <n v="0"/>
    <n v="10130"/>
  </r>
  <r>
    <x v="143"/>
    <n v="9927"/>
    <m/>
    <m/>
    <n v="0"/>
    <n v="9927"/>
  </r>
  <r>
    <x v="144"/>
    <n v="9572"/>
    <m/>
    <m/>
    <n v="0"/>
    <n v="9572"/>
  </r>
  <r>
    <x v="145"/>
    <n v="9126"/>
    <m/>
    <m/>
    <n v="0"/>
    <n v="9126"/>
  </r>
  <r>
    <x v="146"/>
    <n v="8864"/>
    <m/>
    <m/>
    <n v="0"/>
    <n v="8864"/>
  </r>
  <r>
    <x v="147"/>
    <n v="8146"/>
    <m/>
    <m/>
    <n v="0"/>
    <n v="8146"/>
  </r>
  <r>
    <x v="148"/>
    <n v="8131"/>
    <m/>
    <m/>
    <n v="0"/>
    <n v="8131"/>
  </r>
  <r>
    <x v="149"/>
    <n v="7708"/>
    <m/>
    <m/>
    <n v="0"/>
    <n v="7708"/>
  </r>
  <r>
    <x v="150"/>
    <n v="7455"/>
    <m/>
    <m/>
    <n v="0"/>
    <n v="7455"/>
  </r>
  <r>
    <x v="151"/>
    <n v="6452"/>
    <m/>
    <m/>
    <n v="0"/>
    <n v="6452"/>
  </r>
  <r>
    <x v="152"/>
    <n v="6185"/>
    <m/>
    <m/>
    <n v="0"/>
    <n v="6185"/>
  </r>
  <r>
    <x v="153"/>
    <n v="5932"/>
    <m/>
    <m/>
    <n v="0"/>
    <n v="5932"/>
  </r>
  <r>
    <x v="154"/>
    <m/>
    <m/>
    <n v="615"/>
    <m/>
    <n v="615"/>
  </r>
  <r>
    <x v="155"/>
    <m/>
    <m/>
    <n v="5886"/>
    <m/>
    <n v="5886"/>
  </r>
  <r>
    <x v="156"/>
    <m/>
    <m/>
    <n v="64"/>
    <m/>
    <n v="64"/>
  </r>
  <r>
    <x v="157"/>
    <m/>
    <m/>
    <n v="4908"/>
    <m/>
    <n v="4908"/>
  </r>
  <r>
    <x v="158"/>
    <m/>
    <m/>
    <n v="1554"/>
    <m/>
    <n v="1554"/>
  </r>
  <r>
    <x v="159"/>
    <m/>
    <m/>
    <n v="56"/>
    <m/>
    <n v="56"/>
  </r>
  <r>
    <x v="160"/>
    <m/>
    <m/>
    <n v="174"/>
    <m/>
    <n v="174"/>
  </r>
  <r>
    <x v="161"/>
    <m/>
    <m/>
    <n v="178"/>
    <m/>
    <n v="178"/>
  </r>
  <r>
    <x v="162"/>
    <m/>
    <m/>
    <n v="232"/>
    <m/>
    <n v="232"/>
  </r>
  <r>
    <x v="163"/>
    <m/>
    <m/>
    <n v="558"/>
    <m/>
    <n v="558"/>
  </r>
  <r>
    <x v="164"/>
    <m/>
    <m/>
    <n v="595"/>
    <m/>
    <n v="595"/>
  </r>
  <r>
    <x v="165"/>
    <m/>
    <m/>
    <n v="204"/>
    <m/>
    <n v="204"/>
  </r>
  <r>
    <x v="166"/>
    <m/>
    <m/>
    <n v="3067"/>
    <m/>
    <n v="3067"/>
  </r>
  <r>
    <x v="167"/>
    <m/>
    <m/>
    <n v="771"/>
    <m/>
    <n v="771"/>
  </r>
  <r>
    <x v="168"/>
    <m/>
    <m/>
    <n v="763"/>
    <m/>
    <n v="763"/>
  </r>
  <r>
    <x v="169"/>
    <m/>
    <m/>
    <n v="2344"/>
    <m/>
    <n v="2344"/>
  </r>
  <r>
    <x v="170"/>
    <m/>
    <m/>
    <n v="455"/>
    <m/>
    <n v="455"/>
  </r>
  <r>
    <x v="171"/>
    <m/>
    <m/>
    <n v="1002"/>
    <m/>
    <n v="1002"/>
  </r>
  <r>
    <x v="172"/>
    <m/>
    <m/>
    <n v="1396"/>
    <m/>
    <n v="1396"/>
  </r>
  <r>
    <x v="173"/>
    <m/>
    <m/>
    <n v="2201"/>
    <m/>
    <n v="2201"/>
  </r>
  <r>
    <x v="174"/>
    <m/>
    <m/>
    <n v="173"/>
    <m/>
    <n v="173"/>
  </r>
  <r>
    <x v="175"/>
    <m/>
    <m/>
    <n v="152"/>
    <m/>
    <n v="152"/>
  </r>
  <r>
    <x v="176"/>
    <m/>
    <m/>
    <n v="176"/>
    <m/>
    <n v="176"/>
  </r>
  <r>
    <x v="177"/>
    <m/>
    <m/>
    <n v="662"/>
    <m/>
    <n v="662"/>
  </r>
  <r>
    <x v="178"/>
    <m/>
    <m/>
    <n v="208"/>
    <m/>
    <n v="208"/>
  </r>
  <r>
    <x v="179"/>
    <m/>
    <m/>
    <n v="490"/>
    <m/>
    <n v="490"/>
  </r>
  <r>
    <x v="180"/>
    <m/>
    <m/>
    <n v="870"/>
    <m/>
    <n v="870"/>
  </r>
  <r>
    <x v="181"/>
    <m/>
    <m/>
    <n v="270"/>
    <m/>
    <n v="270"/>
  </r>
  <r>
    <x v="182"/>
    <m/>
    <m/>
    <n v="3119"/>
    <m/>
    <n v="3119"/>
  </r>
  <r>
    <x v="183"/>
    <m/>
    <m/>
    <n v="32"/>
    <m/>
    <n v="32"/>
  </r>
  <r>
    <x v="184"/>
    <m/>
    <m/>
    <n v="394"/>
    <m/>
    <n v="394"/>
  </r>
  <r>
    <x v="185"/>
    <m/>
    <m/>
    <n v="200"/>
    <m/>
    <n v="200"/>
  </r>
  <r>
    <x v="186"/>
    <m/>
    <m/>
    <n v="356"/>
    <m/>
    <n v="356"/>
  </r>
  <r>
    <x v="187"/>
    <m/>
    <m/>
    <n v="642"/>
    <m/>
    <n v="642"/>
  </r>
  <r>
    <x v="188"/>
    <m/>
    <m/>
    <n v="1768"/>
    <m/>
    <n v="1768"/>
  </r>
  <r>
    <x v="189"/>
    <m/>
    <m/>
    <n v="711"/>
    <m/>
    <n v="711"/>
  </r>
  <r>
    <x v="190"/>
    <m/>
    <m/>
    <n v="86"/>
    <m/>
    <n v="86"/>
  </r>
  <r>
    <x v="191"/>
    <m/>
    <m/>
    <n v="1466"/>
    <m/>
    <n v="1466"/>
  </r>
  <r>
    <x v="192"/>
    <m/>
    <m/>
    <n v="251"/>
    <m/>
    <n v="251"/>
  </r>
  <r>
    <x v="193"/>
    <m/>
    <m/>
    <n v="455"/>
    <m/>
    <n v="455"/>
  </r>
  <r>
    <x v="194"/>
    <m/>
    <m/>
    <n v="120"/>
    <m/>
    <n v="120"/>
  </r>
  <r>
    <x v="195"/>
    <m/>
    <m/>
    <n v="359"/>
    <m/>
    <n v="359"/>
  </r>
  <r>
    <x v="196"/>
    <m/>
    <m/>
    <n v="454"/>
    <m/>
    <n v="454"/>
  </r>
  <r>
    <x v="197"/>
    <m/>
    <m/>
    <n v="1679"/>
    <m/>
    <n v="1679"/>
  </r>
  <r>
    <x v="198"/>
    <m/>
    <m/>
    <n v="173"/>
    <m/>
    <n v="173"/>
  </r>
  <r>
    <x v="199"/>
    <m/>
    <m/>
    <n v="105"/>
    <m/>
    <n v="105"/>
  </r>
  <r>
    <x v="200"/>
    <m/>
    <m/>
    <n v="554"/>
    <m/>
    <n v="554"/>
  </r>
  <r>
    <x v="201"/>
    <m/>
    <m/>
    <n v="95"/>
    <m/>
    <n v="95"/>
  </r>
  <r>
    <x v="202"/>
    <m/>
    <m/>
    <n v="246"/>
    <m/>
    <n v="246"/>
  </r>
  <r>
    <x v="203"/>
    <m/>
    <m/>
    <n v="200"/>
    <m/>
    <n v="200"/>
  </r>
  <r>
    <x v="204"/>
    <m/>
    <m/>
    <n v="681"/>
    <m/>
    <n v="681"/>
  </r>
  <r>
    <x v="205"/>
    <m/>
    <m/>
    <n v="468"/>
    <m/>
    <n v="468"/>
  </r>
  <r>
    <x v="206"/>
    <m/>
    <m/>
    <n v="2235"/>
    <m/>
    <n v="2235"/>
  </r>
  <r>
    <x v="207"/>
    <m/>
    <m/>
    <n v="78"/>
    <m/>
    <n v="78"/>
  </r>
  <r>
    <x v="208"/>
    <m/>
    <m/>
    <n v="422"/>
    <m/>
    <n v="422"/>
  </r>
  <r>
    <x v="209"/>
    <m/>
    <m/>
    <n v="6127"/>
    <m/>
    <n v="6127"/>
  </r>
  <r>
    <x v="210"/>
    <m/>
    <m/>
    <n v="1052"/>
    <m/>
    <n v="1052"/>
  </r>
  <r>
    <x v="211"/>
    <m/>
    <m/>
    <n v="1475"/>
    <m/>
    <n v="1475"/>
  </r>
  <r>
    <x v="212"/>
    <m/>
    <m/>
    <n v="400"/>
    <m/>
    <n v="4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E199FE-4655-4588-B8C6-438B52965DB7}" name="PivotTable8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3:C14" firstHeaderRow="1" firstDataRow="1" firstDataCol="1"/>
  <pivotFields count="6">
    <pivotField axis="axisRow" showAll="0" measureFilter="1" sortType="descending">
      <items count="214">
        <item x="154"/>
        <item x="155"/>
        <item x="156"/>
        <item x="94"/>
        <item x="157"/>
        <item x="51"/>
        <item x="64"/>
        <item x="158"/>
        <item x="149"/>
        <item x="138"/>
        <item x="159"/>
        <item x="160"/>
        <item x="123"/>
        <item x="161"/>
        <item x="162"/>
        <item x="163"/>
        <item x="164"/>
        <item x="116"/>
        <item x="145"/>
        <item x="110"/>
        <item x="165"/>
        <item x="63"/>
        <item x="119"/>
        <item x="140"/>
        <item x="66"/>
        <item x="166"/>
        <item x="61"/>
        <item x="167"/>
        <item x="168"/>
        <item x="150"/>
        <item x="82"/>
        <item x="59"/>
        <item x="131"/>
        <item x="60"/>
        <item x="169"/>
        <item x="170"/>
        <item x="171"/>
        <item x="33"/>
        <item x="152"/>
        <item x="172"/>
        <item x="173"/>
        <item x="174"/>
        <item x="120"/>
        <item x="117"/>
        <item x="125"/>
        <item x="50"/>
        <item x="175"/>
        <item x="176"/>
        <item x="177"/>
        <item x="70"/>
        <item x="25"/>
        <item x="178"/>
        <item x="179"/>
        <item x="121"/>
        <item x="136"/>
        <item x="180"/>
        <item x="85"/>
        <item x="181"/>
        <item x="182"/>
        <item x="101"/>
        <item x="183"/>
        <item x="135"/>
        <item x="129"/>
        <item x="184"/>
        <item x="133"/>
        <item x="185"/>
        <item x="186"/>
        <item x="79"/>
        <item x="71"/>
        <item x="124"/>
        <item x="187"/>
        <item x="188"/>
        <item x="83"/>
        <item x="86"/>
        <item x="111"/>
        <item x="105"/>
        <item x="127"/>
        <item x="189"/>
        <item x="153"/>
        <item x="93"/>
        <item x="49"/>
        <item x="190"/>
        <item x="191"/>
        <item x="192"/>
        <item x="97"/>
        <item x="53"/>
        <item x="193"/>
        <item x="148"/>
        <item x="95"/>
        <item x="194"/>
        <item x="195"/>
        <item x="92"/>
        <item x="196"/>
        <item x="126"/>
        <item x="106"/>
        <item x="1"/>
        <item x="54"/>
        <item x="72"/>
        <item x="197"/>
        <item x="102"/>
        <item x="198"/>
        <item x="26"/>
        <item x="38"/>
        <item x="199"/>
        <item x="3"/>
        <item x="57"/>
        <item x="122"/>
        <item x="137"/>
        <item x="200"/>
        <item x="73"/>
        <item x="142"/>
        <item x="100"/>
        <item x="46"/>
        <item x="9"/>
        <item x="21"/>
        <item x="88"/>
        <item x="89"/>
        <item x="112"/>
        <item x="31"/>
        <item x="41"/>
        <item x="139"/>
        <item x="91"/>
        <item x="109"/>
        <item x="144"/>
        <item x="35"/>
        <item x="44"/>
        <item x="76"/>
        <item x="98"/>
        <item x="36"/>
        <item x="2"/>
        <item x="201"/>
        <item x="202"/>
        <item x="90"/>
        <item x="113"/>
        <item x="84"/>
        <item x="203"/>
        <item x="32"/>
        <item x="204"/>
        <item x="134"/>
        <item x="75"/>
        <item x="14"/>
        <item x="205"/>
        <item x="4"/>
        <item x="58"/>
        <item x="12"/>
        <item x="108"/>
        <item x="80"/>
        <item x="34"/>
        <item x="206"/>
        <item x="128"/>
        <item x="24"/>
        <item x="207"/>
        <item x="56"/>
        <item x="29"/>
        <item x="87"/>
        <item x="81"/>
        <item x="23"/>
        <item x="104"/>
        <item x="147"/>
        <item x="17"/>
        <item x="208"/>
        <item x="74"/>
        <item x="209"/>
        <item x="6"/>
        <item x="146"/>
        <item x="40"/>
        <item x="68"/>
        <item x="27"/>
        <item x="45"/>
        <item x="65"/>
        <item x="132"/>
        <item x="107"/>
        <item x="99"/>
        <item x="5"/>
        <item x="0"/>
        <item x="114"/>
        <item x="143"/>
        <item x="115"/>
        <item x="118"/>
        <item x="20"/>
        <item x="55"/>
        <item x="11"/>
        <item x="30"/>
        <item x="77"/>
        <item x="37"/>
        <item x="151"/>
        <item x="7"/>
        <item x="69"/>
        <item x="22"/>
        <item x="39"/>
        <item x="62"/>
        <item x="67"/>
        <item x="78"/>
        <item x="8"/>
        <item x="16"/>
        <item x="18"/>
        <item x="15"/>
        <item x="210"/>
        <item x="103"/>
        <item x="47"/>
        <item x="19"/>
        <item x="13"/>
        <item x="10"/>
        <item x="130"/>
        <item x="43"/>
        <item x="42"/>
        <item x="96"/>
        <item x="52"/>
        <item x="48"/>
        <item x="211"/>
        <item x="141"/>
        <item x="28"/>
        <item x="2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dataField="1" showAll="0"/>
    <pivotField numFmtId="165" showAll="0"/>
  </pivotFields>
  <rowFields count="1">
    <field x="0"/>
  </rowFields>
  <rowItems count="11">
    <i>
      <x v="174"/>
    </i>
    <i>
      <x v="95"/>
    </i>
    <i>
      <x v="129"/>
    </i>
    <i>
      <x v="142"/>
    </i>
    <i>
      <x v="163"/>
    </i>
    <i>
      <x v="186"/>
    </i>
    <i>
      <x v="193"/>
    </i>
    <i>
      <x v="113"/>
    </i>
    <i>
      <x v="202"/>
    </i>
    <i>
      <x v="104"/>
    </i>
    <i t="grand">
      <x/>
    </i>
  </rowItems>
  <colItems count="1">
    <i/>
  </colItems>
  <dataFields count="1">
    <dataField name="Sum of PI$_Q224" fld="4" baseField="0" baseItem="0"/>
  </dataFields>
  <formats count="8">
    <format dxfId="100">
      <pivotArea outline="0" collapsedLevelsAreSubtotals="1" fieldPosition="0"/>
    </format>
    <format dxfId="99">
      <pivotArea dataOnly="0" labelOnly="1" outline="0" axis="axisValues" fieldPosition="0"/>
    </format>
    <format dxfId="98">
      <pivotArea type="all" dataOnly="0" outline="0" fieldPosition="0"/>
    </format>
    <format dxfId="97">
      <pivotArea outline="0" collapsedLevelsAreSubtotals="1" fieldPosition="0"/>
    </format>
    <format dxfId="96">
      <pivotArea field="0" type="button" dataOnly="0" labelOnly="1" outline="0" axis="axisRow" fieldPosition="0"/>
    </format>
    <format dxfId="95">
      <pivotArea dataOnly="0" labelOnly="1" fieldPosition="0">
        <references count="1">
          <reference field="0" count="10">
            <x v="95"/>
            <x v="104"/>
            <x v="113"/>
            <x v="129"/>
            <x v="142"/>
            <x v="163"/>
            <x v="174"/>
            <x v="186"/>
            <x v="193"/>
            <x v="202"/>
          </reference>
        </references>
      </pivotArea>
    </format>
    <format dxfId="94">
      <pivotArea dataOnly="0" labelOnly="1" grandRow="1" outline="0" fieldPosition="0"/>
    </format>
    <format dxfId="93">
      <pivotArea dataOnly="0" labelOnly="1" outline="0" axis="axisValues" fieldPosition="0"/>
    </format>
  </formats>
  <pivotTableStyleInfo name="PivotStyleLight16" showRowHeaders="1" showColHeaders="1" showRowStripes="0" showColStripes="0" showLastColumn="1"/>
  <filters count="1">
    <filter fld="0" type="count" evalOrder="-1" id="2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985D40-07F5-4E06-85E9-26906E87897B}" name="PivotTable9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3:C14" firstHeaderRow="1" firstDataRow="1" firstDataCol="1"/>
  <pivotFields count="6">
    <pivotField axis="axisRow" showAll="0" measureFilter="1" sortType="descending">
      <items count="214">
        <item x="154"/>
        <item x="155"/>
        <item x="156"/>
        <item x="94"/>
        <item x="157"/>
        <item x="51"/>
        <item x="64"/>
        <item x="158"/>
        <item x="149"/>
        <item x="138"/>
        <item x="159"/>
        <item x="160"/>
        <item x="123"/>
        <item x="161"/>
        <item x="162"/>
        <item x="163"/>
        <item x="164"/>
        <item x="116"/>
        <item x="145"/>
        <item x="110"/>
        <item x="165"/>
        <item x="63"/>
        <item x="119"/>
        <item x="140"/>
        <item x="66"/>
        <item x="166"/>
        <item x="61"/>
        <item x="167"/>
        <item x="168"/>
        <item x="150"/>
        <item x="82"/>
        <item x="59"/>
        <item x="131"/>
        <item x="60"/>
        <item x="169"/>
        <item x="170"/>
        <item x="171"/>
        <item x="33"/>
        <item x="152"/>
        <item x="172"/>
        <item x="173"/>
        <item x="174"/>
        <item x="120"/>
        <item x="117"/>
        <item x="125"/>
        <item x="50"/>
        <item x="175"/>
        <item x="176"/>
        <item x="177"/>
        <item x="70"/>
        <item x="25"/>
        <item x="178"/>
        <item x="179"/>
        <item x="121"/>
        <item x="136"/>
        <item x="180"/>
        <item x="85"/>
        <item x="181"/>
        <item x="182"/>
        <item x="101"/>
        <item x="183"/>
        <item x="135"/>
        <item x="129"/>
        <item x="184"/>
        <item x="133"/>
        <item x="185"/>
        <item x="186"/>
        <item x="79"/>
        <item x="71"/>
        <item x="124"/>
        <item x="187"/>
        <item x="188"/>
        <item x="83"/>
        <item x="86"/>
        <item x="111"/>
        <item x="105"/>
        <item x="127"/>
        <item x="189"/>
        <item x="153"/>
        <item x="93"/>
        <item x="49"/>
        <item x="190"/>
        <item x="191"/>
        <item x="192"/>
        <item x="97"/>
        <item x="53"/>
        <item x="193"/>
        <item x="148"/>
        <item x="95"/>
        <item x="194"/>
        <item x="195"/>
        <item x="92"/>
        <item x="196"/>
        <item x="126"/>
        <item x="106"/>
        <item x="1"/>
        <item x="54"/>
        <item x="72"/>
        <item x="197"/>
        <item x="102"/>
        <item x="198"/>
        <item x="26"/>
        <item x="38"/>
        <item x="199"/>
        <item x="3"/>
        <item x="57"/>
        <item x="122"/>
        <item x="137"/>
        <item x="200"/>
        <item x="73"/>
        <item x="142"/>
        <item x="100"/>
        <item x="46"/>
        <item x="9"/>
        <item x="21"/>
        <item x="88"/>
        <item x="89"/>
        <item x="112"/>
        <item x="31"/>
        <item x="41"/>
        <item x="139"/>
        <item x="91"/>
        <item x="109"/>
        <item x="144"/>
        <item x="35"/>
        <item x="44"/>
        <item x="76"/>
        <item x="98"/>
        <item x="36"/>
        <item x="2"/>
        <item x="201"/>
        <item x="202"/>
        <item x="90"/>
        <item x="113"/>
        <item x="84"/>
        <item x="203"/>
        <item x="32"/>
        <item x="204"/>
        <item x="134"/>
        <item x="75"/>
        <item x="14"/>
        <item x="205"/>
        <item x="4"/>
        <item x="58"/>
        <item x="12"/>
        <item x="108"/>
        <item x="80"/>
        <item x="34"/>
        <item x="206"/>
        <item x="128"/>
        <item x="24"/>
        <item x="207"/>
        <item x="56"/>
        <item x="29"/>
        <item x="87"/>
        <item x="81"/>
        <item x="23"/>
        <item x="104"/>
        <item x="147"/>
        <item x="17"/>
        <item x="208"/>
        <item x="74"/>
        <item x="209"/>
        <item x="6"/>
        <item x="146"/>
        <item x="40"/>
        <item x="68"/>
        <item x="27"/>
        <item x="45"/>
        <item x="65"/>
        <item x="132"/>
        <item x="107"/>
        <item x="99"/>
        <item x="5"/>
        <item x="0"/>
        <item x="114"/>
        <item x="143"/>
        <item x="115"/>
        <item x="118"/>
        <item x="20"/>
        <item x="55"/>
        <item x="11"/>
        <item x="30"/>
        <item x="77"/>
        <item x="37"/>
        <item x="151"/>
        <item x="7"/>
        <item x="69"/>
        <item x="22"/>
        <item x="39"/>
        <item x="62"/>
        <item x="67"/>
        <item x="78"/>
        <item x="8"/>
        <item x="16"/>
        <item x="18"/>
        <item x="15"/>
        <item x="210"/>
        <item x="103"/>
        <item x="47"/>
        <item x="19"/>
        <item x="13"/>
        <item x="10"/>
        <item x="130"/>
        <item x="43"/>
        <item x="42"/>
        <item x="96"/>
        <item x="52"/>
        <item x="48"/>
        <item x="211"/>
        <item x="141"/>
        <item x="28"/>
        <item x="2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dataField="1" numFmtId="165" showAll="0"/>
  </pivotFields>
  <rowFields count="1">
    <field x="0"/>
  </rowFields>
  <rowItems count="11">
    <i>
      <x v="95"/>
    </i>
    <i>
      <x v="163"/>
    </i>
    <i>
      <x v="181"/>
    </i>
    <i>
      <x v="174"/>
    </i>
    <i>
      <x v="140"/>
    </i>
    <i>
      <x v="142"/>
    </i>
    <i>
      <x v="172"/>
    </i>
    <i>
      <x v="186"/>
    </i>
    <i>
      <x v="113"/>
    </i>
    <i>
      <x v="155"/>
    </i>
    <i t="grand">
      <x/>
    </i>
  </rowItems>
  <colItems count="1">
    <i/>
  </colItems>
  <dataFields count="1">
    <dataField name="Sum of CON$_Q224" fld="5" baseField="0" baseItem="0"/>
  </dataFields>
  <formats count="8">
    <format dxfId="92">
      <pivotArea outline="0" collapsedLevelsAreSubtotals="1" fieldPosition="0"/>
    </format>
    <format dxfId="91">
      <pivotArea dataOnly="0" labelOnly="1" outline="0" axis="axisValues" fieldPosition="0"/>
    </format>
    <format dxfId="90">
      <pivotArea type="all" dataOnly="0" outline="0" fieldPosition="0"/>
    </format>
    <format dxfId="89">
      <pivotArea outline="0" collapsedLevelsAreSubtotals="1" fieldPosition="0"/>
    </format>
    <format dxfId="88">
      <pivotArea field="0" type="button" dataOnly="0" labelOnly="1" outline="0" axis="axisRow" fieldPosition="0"/>
    </format>
    <format dxfId="87">
      <pivotArea dataOnly="0" labelOnly="1" fieldPosition="0">
        <references count="1">
          <reference field="0" count="10">
            <x v="95"/>
            <x v="113"/>
            <x v="140"/>
            <x v="142"/>
            <x v="155"/>
            <x v="163"/>
            <x v="172"/>
            <x v="174"/>
            <x v="181"/>
            <x v="186"/>
          </reference>
        </references>
      </pivotArea>
    </format>
    <format dxfId="86">
      <pivotArea dataOnly="0" labelOnly="1" grandRow="1" outline="0" fieldPosition="0"/>
    </format>
    <format dxfId="85">
      <pivotArea dataOnly="0" labelOnly="1" outline="0" axis="axisValues" fieldPosition="0"/>
    </format>
  </formats>
  <pivotTableStyleInfo name="PivotStyleLight16" showRowHeaders="1" showColHeaders="1" showRowStripes="0" showColStripes="0" showLastColumn="1"/>
  <filters count="1">
    <filter fld="0" type="count" evalOrder="-1" id="2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CCA01C-775C-4BF0-AE76-8ACEC90640B2}" name="PivotTable11" cacheId="2" applyNumberFormats="0" applyBorderFormats="0" applyFontFormats="0" applyPatternFormats="0" applyAlignmentFormats="0" applyWidthHeightFormats="1" dataCaption="Values" tag="ce4180e1-7228-4d77-99c8-eac0147414c5" updatedVersion="8" minRefreshableVersion="3" useAutoFormatting="1" itemPrintTitles="1" createdVersion="5" indent="0" outline="1" outlineData="1" multipleFieldFilters="0">
  <location ref="B3:D207" firstHeaderRow="0" firstDataRow="1" firstDataCol="1"/>
  <pivotFields count="3">
    <pivotField axis="axisRow" allDrilled="1" subtotalTop="0" showAll="0" sortType="descending" defaultSubtotal="0" defaultAttributeDrillState="1">
      <items count="29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  <pivotField dataField="1" subtotalTop="0" showAll="0" defaultSubtotal="0"/>
  </pivotFields>
  <rowFields count="1">
    <field x="0"/>
  </rowFields>
  <rowItems count="204">
    <i>
      <x v="158"/>
    </i>
    <i>
      <x v="82"/>
    </i>
    <i>
      <x v="113"/>
    </i>
    <i>
      <x v="125"/>
    </i>
    <i>
      <x v="145"/>
    </i>
    <i>
      <x v="175"/>
    </i>
    <i>
      <x v="182"/>
    </i>
    <i>
      <x v="97"/>
    </i>
    <i>
      <x v="193"/>
    </i>
    <i>
      <x v="89"/>
    </i>
    <i>
      <x v="127"/>
    </i>
    <i>
      <x v="124"/>
    </i>
    <i>
      <x v="187"/>
    </i>
    <i>
      <x v="183"/>
    </i>
    <i>
      <x v="143"/>
    </i>
    <i>
      <x v="157"/>
    </i>
    <i>
      <x v="168"/>
    </i>
    <i>
      <x v="186"/>
    </i>
    <i>
      <x v="165"/>
    </i>
    <i>
      <x v="98"/>
    </i>
    <i>
      <x v="134"/>
    </i>
    <i>
      <x v="149"/>
    </i>
    <i>
      <x v="136"/>
    </i>
    <i>
      <x v="169"/>
    </i>
    <i>
      <x v="102"/>
    </i>
    <i>
      <x v="28"/>
    </i>
    <i>
      <x v="190"/>
    </i>
    <i>
      <x v="130"/>
    </i>
    <i>
      <x v="112"/>
    </i>
    <i>
      <x v="88"/>
    </i>
    <i>
      <x v="178"/>
    </i>
    <i>
      <x v="147"/>
    </i>
    <i>
      <x v="196"/>
    </i>
    <i>
      <x v="195"/>
    </i>
    <i>
      <x v="109"/>
    </i>
    <i>
      <x v="202"/>
    </i>
    <i>
      <x v="96"/>
    </i>
    <i>
      <x v="200"/>
    </i>
    <i>
      <x v="189"/>
    </i>
    <i>
      <x v="70"/>
    </i>
    <i>
      <x v="171"/>
    </i>
    <i>
      <x v="38"/>
    </i>
    <i>
      <x v="2"/>
    </i>
    <i>
      <x v="199"/>
    </i>
    <i>
      <x v="74"/>
    </i>
    <i>
      <x v="83"/>
    </i>
    <i>
      <x v="167"/>
    </i>
    <i>
      <x v="135"/>
    </i>
    <i>
      <x v="90"/>
    </i>
    <i>
      <x v="126"/>
    </i>
    <i>
      <x v="23"/>
    </i>
    <i>
      <x v="26"/>
    </i>
    <i>
      <x v="17"/>
    </i>
    <i>
      <x v="87"/>
    </i>
    <i>
      <x v="179"/>
    </i>
    <i>
      <x v="3"/>
    </i>
    <i>
      <x v="191"/>
    </i>
    <i>
      <x v="151"/>
    </i>
    <i>
      <x v="16"/>
    </i>
    <i>
      <x v="180"/>
    </i>
    <i>
      <x v="148"/>
    </i>
    <i>
      <x v="103"/>
    </i>
    <i>
      <x v="176"/>
    </i>
    <i>
      <x v="43"/>
    </i>
    <i>
      <x v="58"/>
    </i>
    <i>
      <x v="84"/>
    </i>
    <i>
      <x v="144"/>
    </i>
    <i>
      <x v="123"/>
    </i>
    <i>
      <x v="170"/>
    </i>
    <i>
      <x v="57"/>
    </i>
    <i>
      <x v="108"/>
    </i>
    <i>
      <x v="129"/>
    </i>
    <i>
      <x v="12"/>
    </i>
    <i>
      <x v="139"/>
    </i>
    <i>
      <x v="21"/>
    </i>
    <i>
      <x v="62"/>
    </i>
    <i>
      <x v="118"/>
    </i>
    <i>
      <x v="63"/>
    </i>
    <i>
      <x v="99"/>
    </i>
    <i>
      <x v="177"/>
    </i>
    <i>
      <x v="100"/>
    </i>
    <i>
      <x v="78"/>
    </i>
    <i>
      <x v="68"/>
    </i>
    <i>
      <x v="198"/>
    </i>
    <i>
      <x v="73"/>
    </i>
    <i>
      <x v="111"/>
    </i>
    <i>
      <x v="76"/>
    </i>
    <i>
      <x v="110"/>
    </i>
    <i>
      <x v="152"/>
    </i>
    <i>
      <x/>
    </i>
    <i>
      <x v="140"/>
    </i>
    <i>
      <x v="93"/>
    </i>
    <i>
      <x v="44"/>
    </i>
    <i>
      <x v="55"/>
    </i>
    <i>
      <x v="192"/>
    </i>
    <i>
      <x v="174"/>
    </i>
    <i>
      <x v="94"/>
    </i>
    <i>
      <x v="150"/>
    </i>
    <i>
      <x v="95"/>
    </i>
    <i>
      <x v="166"/>
    </i>
    <i>
      <x v="25"/>
    </i>
    <i>
      <x v="184"/>
    </i>
    <i>
      <x v="8"/>
    </i>
    <i>
      <x v="24"/>
    </i>
    <i>
      <x v="27"/>
    </i>
    <i>
      <x v="154"/>
    </i>
    <i>
      <x v="9"/>
    </i>
    <i>
      <x v="162"/>
    </i>
    <i>
      <x v="80"/>
    </i>
    <i>
      <x v="60"/>
    </i>
    <i>
      <x v="81"/>
    </i>
    <i>
      <x v="64"/>
    </i>
    <i>
      <x v="29"/>
    </i>
    <i>
      <x v="188"/>
    </i>
    <i>
      <x v="30"/>
    </i>
    <i>
      <x v="22"/>
    </i>
    <i>
      <x v="104"/>
    </i>
    <i>
      <x v="51"/>
    </i>
    <i>
      <x v="105"/>
    </i>
    <i>
      <x v="20"/>
    </i>
    <i>
      <x v="106"/>
    </i>
    <i>
      <x v="156"/>
    </i>
    <i>
      <x v="107"/>
    </i>
    <i>
      <x v="160"/>
    </i>
    <i>
      <x v="31"/>
    </i>
    <i>
      <x v="164"/>
    </i>
    <i>
      <x v="32"/>
    </i>
    <i>
      <x v="13"/>
    </i>
    <i>
      <x v="18"/>
    </i>
    <i>
      <x v="172"/>
    </i>
    <i>
      <x v="19"/>
    </i>
    <i>
      <x v="15"/>
    </i>
    <i>
      <x v="33"/>
    </i>
    <i>
      <x v="67"/>
    </i>
    <i>
      <x v="34"/>
    </i>
    <i>
      <x v="69"/>
    </i>
    <i>
      <x v="114"/>
    </i>
    <i>
      <x v="72"/>
    </i>
    <i>
      <x v="116"/>
    </i>
    <i>
      <x v="194"/>
    </i>
    <i>
      <x v="117"/>
    </i>
    <i>
      <x v="7"/>
    </i>
    <i>
      <x v="35"/>
    </i>
    <i>
      <x v="50"/>
    </i>
    <i>
      <x v="120"/>
    </i>
    <i>
      <x v="52"/>
    </i>
    <i>
      <x v="121"/>
    </i>
    <i>
      <x v="53"/>
    </i>
    <i>
      <x v="122"/>
    </i>
    <i>
      <x v="153"/>
    </i>
    <i>
      <x v="36"/>
    </i>
    <i>
      <x v="155"/>
    </i>
    <i>
      <x v="37"/>
    </i>
    <i>
      <x v="54"/>
    </i>
    <i>
      <x v="10"/>
    </i>
    <i>
      <x v="159"/>
    </i>
    <i>
      <x v="39"/>
    </i>
    <i>
      <x v="161"/>
    </i>
    <i>
      <x v="40"/>
    </i>
    <i>
      <x v="163"/>
    </i>
    <i>
      <x v="128"/>
    </i>
    <i>
      <x v="56"/>
    </i>
    <i>
      <x v="41"/>
    </i>
    <i>
      <x v="1"/>
    </i>
    <i>
      <x v="42"/>
    </i>
    <i>
      <x v="59"/>
    </i>
    <i>
      <x v="131"/>
    </i>
    <i>
      <x v="61"/>
    </i>
    <i>
      <x v="132"/>
    </i>
    <i>
      <x v="173"/>
    </i>
    <i>
      <x v="133"/>
    </i>
    <i>
      <x v="14"/>
    </i>
    <i>
      <x v="11"/>
    </i>
    <i>
      <x v="85"/>
    </i>
    <i>
      <x v="65"/>
    </i>
    <i>
      <x v="92"/>
    </i>
    <i>
      <x v="66"/>
    </i>
    <i>
      <x v="181"/>
    </i>
    <i>
      <x v="45"/>
    </i>
    <i>
      <x v="86"/>
    </i>
    <i>
      <x v="137"/>
    </i>
    <i>
      <x v="185"/>
    </i>
    <i>
      <x v="138"/>
    </i>
    <i>
      <x v="4"/>
    </i>
    <i>
      <x v="46"/>
    </i>
    <i>
      <x v="71"/>
    </i>
    <i>
      <x v="201"/>
    </i>
    <i>
      <x v="6"/>
    </i>
    <i>
      <x v="79"/>
    </i>
    <i>
      <x v="5"/>
    </i>
    <i>
      <x v="142"/>
    </i>
    <i>
      <x v="75"/>
    </i>
    <i>
      <x v="47"/>
    </i>
    <i>
      <x v="197"/>
    </i>
    <i>
      <x v="48"/>
    </i>
    <i>
      <x v="77"/>
    </i>
    <i>
      <x v="49"/>
    </i>
    <i>
      <x v="91"/>
    </i>
    <i>
      <x v="146"/>
    </i>
    <i>
      <x v="141"/>
    </i>
    <i>
      <x v="101"/>
    </i>
    <i>
      <x v="115"/>
    </i>
    <i>
      <x v="119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PI$_Q224" fld="2" baseField="0" baseItem="0"/>
    <dataField name="Sum of PI$_Q223" fld="1" baseField="0" baseItem="0"/>
  </dataFields>
  <formats count="10">
    <format dxfId="84">
      <pivotArea type="all" dataOnly="0" outline="0" fieldPosition="0"/>
    </format>
    <format dxfId="83">
      <pivotArea outline="0" collapsedLevelsAreSubtotals="1" fieldPosition="0"/>
    </format>
    <format dxfId="82">
      <pivotArea field="0" type="button" dataOnly="0" labelOnly="1" outline="0" axis="axisRow" fieldPosition="0"/>
    </format>
    <format dxfId="81">
      <pivotArea dataOnly="0" labelOnly="1" fieldPosition="0">
        <references count="1">
          <reference field="0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203"/>
            <x v="204"/>
            <x v="205"/>
            <x v="206"/>
            <x v="207"/>
            <x v="208"/>
            <x v="209"/>
            <x v="210"/>
            <x v="211"/>
            <x v="212"/>
            <x v="213"/>
            <x v="214"/>
            <x v="215"/>
            <x v="216"/>
            <x v="217"/>
            <x v="218"/>
            <x v="219"/>
            <x v="260"/>
            <x v="261"/>
            <x v="262"/>
          </reference>
        </references>
      </pivotArea>
    </format>
    <format dxfId="80">
      <pivotArea dataOnly="0" labelOnly="1" fieldPosition="0">
        <references count="1">
          <reference field="0" count="50"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  <x v="51"/>
            <x v="52"/>
            <x v="53"/>
            <x v="54"/>
            <x v="55"/>
            <x v="56"/>
            <x v="220"/>
            <x v="221"/>
            <x v="222"/>
            <x v="223"/>
            <x v="224"/>
            <x v="225"/>
            <x v="226"/>
            <x v="227"/>
            <x v="228"/>
            <x v="229"/>
            <x v="230"/>
            <x v="231"/>
            <x v="232"/>
            <x v="263"/>
            <x v="264"/>
            <x v="265"/>
            <x v="266"/>
            <x v="267"/>
            <x v="268"/>
            <x v="269"/>
            <x v="270"/>
            <x v="271"/>
            <x v="272"/>
          </reference>
        </references>
      </pivotArea>
    </format>
    <format dxfId="79">
      <pivotArea dataOnly="0" labelOnly="1" fieldPosition="0">
        <references count="1">
          <reference field="0" count="50"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233"/>
            <x v="234"/>
            <x v="235"/>
            <x v="236"/>
            <x v="237"/>
            <x v="238"/>
            <x v="239"/>
            <x v="240"/>
            <x v="241"/>
            <x v="242"/>
            <x v="243"/>
            <x v="244"/>
            <x v="273"/>
            <x v="274"/>
            <x v="275"/>
            <x v="276"/>
            <x v="277"/>
            <x v="278"/>
            <x v="279"/>
            <x v="280"/>
          </reference>
        </references>
      </pivotArea>
    </format>
    <format dxfId="78">
      <pivotArea dataOnly="0" labelOnly="1" fieldPosition="0">
        <references count="1">
          <reference field="0" count="50"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245"/>
            <x v="246"/>
            <x v="247"/>
            <x v="248"/>
            <x v="249"/>
            <x v="250"/>
            <x v="251"/>
            <x v="281"/>
            <x v="282"/>
            <x v="283"/>
            <x v="284"/>
            <x v="285"/>
          </reference>
        </references>
      </pivotArea>
    </format>
    <format dxfId="77">
      <pivotArea dataOnly="0" labelOnly="1" fieldPosition="0">
        <references count="1">
          <reference field="0" count="50"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  <x v="150"/>
            <x v="151"/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252"/>
            <x v="253"/>
            <x v="254"/>
            <x v="255"/>
            <x v="256"/>
            <x v="286"/>
            <x v="287"/>
            <x v="288"/>
            <x v="289"/>
            <x v="290"/>
            <x v="291"/>
          </reference>
        </references>
      </pivotArea>
    </format>
    <format dxfId="76">
      <pivotArea dataOnly="0" labelOnly="1" fieldPosition="0">
        <references count="1">
          <reference field="0" count="45"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  <x v="200"/>
            <x v="201"/>
            <x v="202"/>
            <x v="257"/>
            <x v="258"/>
            <x v="259"/>
            <x v="292"/>
            <x v="293"/>
            <x v="294"/>
          </reference>
        </references>
      </pivotArea>
    </format>
    <format dxfId="75">
      <pivotArea dataOnly="0" labelOnly="1" grandRow="1" outline="0" fieldPosition="0"/>
    </format>
  </formats>
  <pivotHierarchies count="4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ustomersYOY]"/>
        <x15:activeTabTopLevelEntity name="[Q2FY23_DataModel]"/>
        <x15:activeTabTopLevelEntity name="[Q2FY24_FinalTabl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708522-66BF-4132-834F-C85708350367}" name="PivotTable6" cacheId="1" applyNumberFormats="0" applyBorderFormats="0" applyFontFormats="0" applyPatternFormats="0" applyAlignmentFormats="0" applyWidthHeightFormats="1" dataCaption="Values" tag="a070513b-c286-4051-8f84-71c0c7d27cf4" updatedVersion="8" minRefreshableVersion="3" useAutoFormatting="1" itemPrintTitles="1" createdVersion="5" indent="0" outline="1" outlineData="1" multipleFieldFilters="0">
  <location ref="B3:E217" firstHeaderRow="0" firstDataRow="1" firstDataCol="1"/>
  <pivotFields count="4">
    <pivotField axis="axisRow" allDrilled="1" subtotalTop="0" showAll="0" dataSourceSort="1" defaultSubtotal="0" defaultAttributeDrillState="1">
      <items count="2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</items>
    </pivotField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0"/>
  </rowFields>
  <rowItems count="2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Q2FY24_CON$" fld="1" baseField="0" baseItem="0"/>
    <dataField name="Sum of Q2FY24_PI$" fld="2" baseField="0" baseItem="0"/>
    <dataField name="Sum of Q2FY24_SVA$" fld="3" baseField="0" baseItem="0"/>
  </dataFields>
  <formats count="2">
    <format dxfId="61">
      <pivotArea outline="0" collapsedLevelsAreSubtotals="1" fieldPosition="0"/>
    </format>
    <format dxfId="60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pivotHierarchies count="4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ustomerList]"/>
        <x15:activeTabTopLevelEntity name="[Q2F24CON]"/>
        <x15:activeTabTopLevelEntity name="[Q2F24PI]"/>
        <x15:activeTabTopLevelEntity name="[Q2F24SV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559E3C-E3F4-4297-B9F1-C4EB844786BF}" name="PivotTable10" cacheId="0" applyNumberFormats="0" applyBorderFormats="0" applyFontFormats="0" applyPatternFormats="0" applyAlignmentFormats="0" applyWidthHeightFormats="1" dataCaption="Values" tag="621ca422-2add-4bac-8fcc-b0e836ac1296" updatedVersion="8" minRefreshableVersion="3" useAutoFormatting="1" itemPrintTitles="1" createdVersion="5" indent="0" outline="1" outlineData="1" multipleFieldFilters="0">
  <location ref="B3:E222" firstHeaderRow="0" firstDataRow="1" firstDataCol="1"/>
  <pivotFields count="4">
    <pivotField axis="axisRow" allDrilled="1" subtotalTop="0" showAll="0" dataSourceSort="1" defaultSubtotal="0" defaultAttributeDrillState="1">
      <items count="2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</items>
    </pivotField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0"/>
  </rowFields>
  <rowItems count="2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Q2FY23_CON$" fld="1" baseField="0" baseItem="0"/>
    <dataField name="Sum of Q2FY23_PI$" fld="2" baseField="0" baseItem="0"/>
    <dataField name="Sum of Q2FY23_SVA$" fld="3" baseField="0" baseItem="0"/>
  </dataFields>
  <formats count="2">
    <format dxfId="49">
      <pivotArea outline="0" collapsedLevelsAreSubtotals="1" fieldPosition="0"/>
    </format>
    <format dxfId="48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pivotHierarchies count="4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ustomerQ2FY23]"/>
        <x15:activeTabTopLevelEntity name="[Q2FY23_CON]"/>
        <x15:activeTabTopLevelEntity name="[Q2FY23_PI]"/>
        <x15:activeTabTopLevelEntity name="[Q2FY23_SV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944D293-F14C-4850-AAC8-85BF5805BA0D}" name="Table4" displayName="Table4" ref="G3:J299" totalsRowCount="1">
  <autoFilter ref="G3:J298" xr:uid="{8944D293-F14C-4850-AAC8-85BF5805BA0D}"/>
  <sortState xmlns:xlrd2="http://schemas.microsoft.com/office/spreadsheetml/2017/richdata2" ref="G4:J298">
    <sortCondition descending="1" ref="H3:H298"/>
  </sortState>
  <tableColumns count="4">
    <tableColumn id="1" xr3:uid="{D1C6B1E8-43BC-44BF-A077-946CB356EA34}" name="Customers" totalsRowLabel="Total" totalsRowDxfId="74"/>
    <tableColumn id="2" xr3:uid="{E7E9D937-51A0-433A-9B58-DFD8F9281B10}" name="Sum of CON$_Q224" totalsRowFunction="sum" dataDxfId="73" totalsRowDxfId="72" dataCellStyle="Currency"/>
    <tableColumn id="3" xr3:uid="{EF6EB5B7-8760-4B4B-B969-B0BECA512C6E}" name="Sum of CON$_Q2_23" totalsRowFunction="sum" dataDxfId="71" totalsRowDxfId="70" dataCellStyle="Currency"/>
    <tableColumn id="4" xr3:uid="{16052088-AEE1-4F65-8196-A0CE66B01177}" name="%ChangeYOY" dataDxfId="69" totalsRowDxfId="68" dataCellStyle="Percent">
      <calculatedColumnFormula>(H4-I4)/I4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11C88D7-1DE6-48E2-8B32-63FF246094A5}" name="Q2FY23_CON" displayName="Q2FY23_CON" ref="A1:B100" totalsRowShown="0">
  <autoFilter ref="A1:B100" xr:uid="{C11C88D7-1DE6-48E2-8B32-63FF246094A5}"/>
  <tableColumns count="2">
    <tableColumn id="1" xr3:uid="{872D4320-42ED-4551-AE4F-907305B99934}" name="Customer" dataDxfId="20" dataCellStyle="Normal 2"/>
    <tableColumn id="2" xr3:uid="{62F72AC7-C88D-4382-8A95-DED8744BF50E}" name="Q2FY23_CON$" dataDxfId="19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72FEC7F-FFB1-425D-8684-1E7BC6B136F4}" name="Q2FY23_PI" displayName="Q2FY23_PI" ref="A1:B100" totalsRowShown="0">
  <autoFilter ref="A1:B100" xr:uid="{B72FEC7F-FFB1-425D-8684-1E7BC6B136F4}"/>
  <tableColumns count="2">
    <tableColumn id="1" xr3:uid="{9663541F-A437-41B0-A1D2-0D1072309823}" name="Customer" dataDxfId="18" dataCellStyle="Normal 2"/>
    <tableColumn id="2" xr3:uid="{1288D9D5-A6D3-4A88-9206-33F0AA28B69A}" name="Q2FY23_PI$" dataDxfId="17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9AE41CE0-7664-4E8B-A338-D705E08C1DBB}" name="Q2FY23_SVA" displayName="Q2FY23_SVA" ref="A1:B100" totalsRowShown="0">
  <autoFilter ref="A1:B100" xr:uid="{9AE41CE0-7664-4E8B-A338-D705E08C1DBB}"/>
  <tableColumns count="2">
    <tableColumn id="1" xr3:uid="{51C2E027-00B8-4680-B222-4197DDF69890}" name="Customer" dataDxfId="16"/>
    <tableColumn id="2" xr3:uid="{F422CD43-8283-4B95-9F3F-7959770DF5EE}" name="Q2FY23_SVA$" dataDxfId="15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16A19A36-EC1C-4C03-8A90-8D4667965678}" name="CustomersYOY" displayName="CustomersYOY" ref="A1:A296" totalsRowShown="0" headerRowDxfId="14" dataDxfId="12" headerRowBorderDxfId="13" tableBorderDxfId="11" totalsRowBorderDxfId="10">
  <autoFilter ref="A1:A296" xr:uid="{16A19A36-EC1C-4C03-8A90-8D4667965678}"/>
  <tableColumns count="1">
    <tableColumn id="1" xr3:uid="{1B7F7F1F-F96F-4FEF-888A-AC8E31618B09}" name="Customers" dataDxfId="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B1B4FF81-7FBE-47F8-B0F3-D64A4EAC6D26}" name="Table13" displayName="Table13" ref="M3:P207" totalsRowCount="1">
  <autoFilter ref="M3:P206" xr:uid="{B1B4FF81-7FBE-47F8-B0F3-D64A4EAC6D26}"/>
  <sortState xmlns:xlrd2="http://schemas.microsoft.com/office/spreadsheetml/2017/richdata2" ref="M4:P206">
    <sortCondition descending="1" ref="N3:N206"/>
  </sortState>
  <tableColumns count="4">
    <tableColumn id="1" xr3:uid="{55B0EC1E-646F-44F5-9470-8D66AFF31D03}" name="Customers" totalsRowLabel="Total" totalsRowDxfId="67"/>
    <tableColumn id="2" xr3:uid="{BA79E176-311C-47A7-8B11-4622DC1449AD}" name="Sum of PI$_Q224" totalsRowFunction="sum" dataDxfId="66" totalsRowDxfId="65" dataCellStyle="Currency" totalsRowCellStyle="Currency"/>
    <tableColumn id="3" xr3:uid="{C3137D90-017B-418E-8C39-7313A03CF3A1}" name="Sum of PI$_Q223" totalsRowFunction="sum" dataDxfId="64" totalsRowDxfId="63" dataCellStyle="Currency" totalsRowCellStyle="Currency"/>
    <tableColumn id="4" xr3:uid="{41494E05-32B7-4B16-B388-59FC55CAB144}" name="%ChangeYOY" totalsRowDxfId="62" dataCellStyle="Percent" totalsRowCellStyle="Percent">
      <calculatedColumnFormula>(Table13[[#This Row],[Sum of PI$_Q224]]-Table13[[#This Row],[Sum of PI$_Q223]])/Table13[[#This Row],[Sum of PI$_Q223]]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94432C9-9D9B-40F2-91DA-5C196476E669}" name="Q2FY24_FinalTable" displayName="Q2FY24_FinalTable" ref="G3:L216" totalsRowShown="0">
  <autoFilter ref="G3:L216" xr:uid="{F94432C9-9D9B-40F2-91DA-5C196476E669}"/>
  <sortState xmlns:xlrd2="http://schemas.microsoft.com/office/spreadsheetml/2017/richdata2" ref="G4:L216">
    <sortCondition descending="1" ref="I3:I216"/>
  </sortState>
  <tableColumns count="6">
    <tableColumn id="1" xr3:uid="{CAB989CE-4DD3-40E1-9861-D0177DE2229F}" name="Customers"/>
    <tableColumn id="2" xr3:uid="{FDF5AC6B-A2CD-4713-9786-8C1618A157E4}" name="Sum of Q2FY24_CON$" dataDxfId="59" totalsRowDxfId="58" dataCellStyle="Currency" totalsRowCellStyle="Currency"/>
    <tableColumn id="3" xr3:uid="{C68D6093-B970-48AC-B530-F4021C179EC2}" name="Sum of Q2FY24_PI$" dataDxfId="57" totalsRowDxfId="56" dataCellStyle="Currency" totalsRowCellStyle="Currency"/>
    <tableColumn id="4" xr3:uid="{8DFFA8FD-F35E-45CB-A36B-66F4052E53CF}" name="Sum of Q2FY24_SVA$" dataDxfId="55" totalsRowDxfId="54" dataCellStyle="Currency" totalsRowCellStyle="Currency"/>
    <tableColumn id="7" xr3:uid="{E9B67252-012C-41A9-AE28-A58B9E865153}" name="PI$_Q224" dataDxfId="53" totalsRowDxfId="52" dataCellStyle="Good" totalsRowCellStyle="Currency">
      <calculatedColumnFormula>Q2FY24_FinalTable[[#This Row],[Sum of Q2FY24_PI$]]-Q2FY24_FinalTable[[#This Row],[Sum of Q2FY24_SVA$]]</calculatedColumnFormula>
    </tableColumn>
    <tableColumn id="8" xr3:uid="{88C9CD93-0DAB-471A-A2EC-4066C0F6D450}" name="CON$_Q224" dataDxfId="51" totalsRowDxfId="50" dataCellStyle="Good" totalsRowCellStyle="Currency">
      <calculatedColumnFormula>Q2FY24_FinalTable[[#This Row],[Sum of Q2FY24_CON$]]+Q2FY24_FinalTable[[#This Row],[Sum of Q2FY24_SVA$]]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4B2E5540-742D-46E9-B903-432517B721E3}" name="Q2FY23_DataModel" displayName="Q2FY23_DataModel" ref="I3:N221" totalsRowShown="0" headerRowDxfId="47" dataDxfId="45" headerRowBorderDxfId="46" headerRowCellStyle="Currency" dataCellStyle="Currency">
  <autoFilter ref="I3:N221" xr:uid="{4B2E5540-742D-46E9-B903-432517B721E3}"/>
  <sortState xmlns:xlrd2="http://schemas.microsoft.com/office/spreadsheetml/2017/richdata2" ref="I4:L221">
    <sortCondition descending="1" ref="K3:K221"/>
  </sortState>
  <tableColumns count="6">
    <tableColumn id="1" xr3:uid="{CA0E761F-23AE-47BE-89FD-D3B569D8B8BE}" name="Customers" dataDxfId="44"/>
    <tableColumn id="2" xr3:uid="{3D35DCC7-440A-42F1-8265-6EB83FC02948}" name="Sum of Q2FY23_CON$" dataDxfId="43" dataCellStyle="Currency"/>
    <tableColumn id="3" xr3:uid="{97C124FA-256C-4D80-84EF-EB22D797F3E7}" name="Sum of Q2FY23_PI$" dataDxfId="42" dataCellStyle="Currency"/>
    <tableColumn id="4" xr3:uid="{EAFC03B5-0725-4E12-B459-F07B5937FF1D}" name="Sum of Q2FY23_SVA$" dataDxfId="41" dataCellStyle="Currency"/>
    <tableColumn id="5" xr3:uid="{EEA7F1A4-953C-4DAD-9CB4-E517DFDE7B9A}" name="PI$_Q223" dataDxfId="40" dataCellStyle="Good">
      <calculatedColumnFormula>Q2FY23_DataModel[[#This Row],[Sum of Q2FY23_PI$]]-Q2FY23_DataModel[[#This Row],[Sum of Q2FY23_SVA$]]</calculatedColumnFormula>
    </tableColumn>
    <tableColumn id="6" xr3:uid="{A531386D-CD16-4071-AB3E-D97B2ECE0264}" name="CON$_Q2_23" dataDxfId="39" dataCellStyle="Good">
      <calculatedColumnFormula>Q2FY23_DataModel[[#This Row],[Sum of Q2FY23_CON$]]+Q2FY23_DataModel[[#This Row],[Sum of Q2FY23_SVA$]]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62C542E-F181-4613-9BF7-37F1CA12BDD3}" name="CustomerList" displayName="CustomerList" ref="A1:A214" totalsRowShown="0" headerRowDxfId="38" dataDxfId="36" headerRowBorderDxfId="37" tableBorderDxfId="35" totalsRowBorderDxfId="34">
  <autoFilter ref="A1:A214" xr:uid="{B62C542E-F181-4613-9BF7-37F1CA12BDD3}"/>
  <tableColumns count="1">
    <tableColumn id="1" xr3:uid="{3C8C135D-6B69-455D-A451-6735232751FA}" name="Customer" dataDxfId="33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F625493-F606-4BE6-B603-2032956A130F}" name="Q2F24CON" displayName="Q2F24CON" ref="A1:B118" totalsRowShown="0">
  <autoFilter ref="A1:B118" xr:uid="{7F625493-F606-4BE6-B603-2032956A130F}"/>
  <tableColumns count="2">
    <tableColumn id="1" xr3:uid="{F4C5B3F1-27DB-41F9-8EA7-48357ECA16C5}" name="Customer" dataDxfId="32"/>
    <tableColumn id="2" xr3:uid="{5B388BD0-DC88-4BCB-A2B3-D11D5B903164}" name="Q2FY24_CON$" dataDxfId="31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7D42E78-99C4-4806-9993-15A4D858213A}" name="Q2F24PI" displayName="Q2F24PI" ref="A1:B100" totalsRowShown="0">
  <autoFilter ref="A1:B100" xr:uid="{97D42E78-99C4-4806-9993-15A4D858213A}"/>
  <tableColumns count="2">
    <tableColumn id="1" xr3:uid="{FDA51AE2-2532-4BAF-915E-A5899836CF25}" name="Customer" dataDxfId="30" dataCellStyle="Normal 2"/>
    <tableColumn id="2" xr3:uid="{5131BFB9-5B59-47AD-8A63-D3949AD20A6E}" name="Q2FY24_PI$" dataDxfId="29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74A875D-F9C1-42BC-945C-EE39A0CE6F62}" name="Q2F24SVA" displayName="Q2F24SVA" ref="A1:B100" totalsRowShown="0">
  <autoFilter ref="A1:B100" xr:uid="{B74A875D-F9C1-42BC-945C-EE39A0CE6F62}"/>
  <sortState xmlns:xlrd2="http://schemas.microsoft.com/office/spreadsheetml/2017/richdata2" ref="A2:B100">
    <sortCondition descending="1" ref="B1:B100"/>
  </sortState>
  <tableColumns count="2">
    <tableColumn id="1" xr3:uid="{B1A07890-9361-4DEF-B0C2-61B42BCACB24}" name="Customer" dataDxfId="28"/>
    <tableColumn id="2" xr3:uid="{8E778805-333D-44EE-B210-C0F4B6808DD9}" name="Q2FY24_SVA$" dataDxfId="27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1C1D839-79E5-4F20-B4CD-C62599E6A672}" name="CustomerQ2FY23" displayName="CustomerQ2FY23" ref="A1:A219" totalsRowShown="0" headerRowDxfId="26" dataDxfId="24" headerRowBorderDxfId="25" tableBorderDxfId="23" totalsRowBorderDxfId="22" headerRowCellStyle="Normal 2" dataCellStyle="Normal 2">
  <autoFilter ref="A1:A219" xr:uid="{01C1D839-79E5-4F20-B4CD-C62599E6A672}"/>
  <sortState xmlns:xlrd2="http://schemas.microsoft.com/office/spreadsheetml/2017/richdata2" ref="A2:A219">
    <sortCondition ref="A1:A219"/>
  </sortState>
  <tableColumns count="1">
    <tableColumn id="1" xr3:uid="{F4FD9051-883C-498D-B4B8-8E5D638E727C}" name="Customer" dataDxfId="21" dataCellStyle="Normal 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3.xml"/><Relationship Id="rId4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779FE-E077-4289-92EF-7EB6E0CFF413}">
  <dimension ref="B1:B46"/>
  <sheetViews>
    <sheetView tabSelected="1" workbookViewId="0">
      <selection activeCell="B2" sqref="B2"/>
    </sheetView>
  </sheetViews>
  <sheetFormatPr baseColWidth="10" defaultColWidth="8.83203125" defaultRowHeight="15" x14ac:dyDescent="0.2"/>
  <cols>
    <col min="1" max="1" width="3" bestFit="1" customWidth="1"/>
    <col min="2" max="2" width="116" bestFit="1" customWidth="1"/>
  </cols>
  <sheetData>
    <row r="1" spans="2:2" ht="21" x14ac:dyDescent="0.25">
      <c r="B1" s="55" t="s">
        <v>349</v>
      </c>
    </row>
    <row r="2" spans="2:2" ht="18" x14ac:dyDescent="0.2">
      <c r="B2" s="52"/>
    </row>
    <row r="3" spans="2:2" ht="18" x14ac:dyDescent="0.2">
      <c r="B3" s="51" t="s">
        <v>338</v>
      </c>
    </row>
    <row r="4" spans="2:2" ht="18" x14ac:dyDescent="0.2">
      <c r="B4" s="51"/>
    </row>
    <row r="5" spans="2:2" ht="18" x14ac:dyDescent="0.2">
      <c r="B5" s="51" t="s">
        <v>339</v>
      </c>
    </row>
    <row r="6" spans="2:2" ht="18" x14ac:dyDescent="0.2">
      <c r="B6" s="51" t="s">
        <v>344</v>
      </c>
    </row>
    <row r="7" spans="2:2" ht="18" x14ac:dyDescent="0.2">
      <c r="B7" s="51" t="s">
        <v>345</v>
      </c>
    </row>
    <row r="8" spans="2:2" ht="18" x14ac:dyDescent="0.2">
      <c r="B8" s="51" t="s">
        <v>340</v>
      </c>
    </row>
    <row r="9" spans="2:2" ht="18" x14ac:dyDescent="0.2">
      <c r="B9" s="51"/>
    </row>
    <row r="10" spans="2:2" ht="18" x14ac:dyDescent="0.2">
      <c r="B10" s="51"/>
    </row>
    <row r="11" spans="2:2" ht="18" x14ac:dyDescent="0.2">
      <c r="B11" s="50"/>
    </row>
    <row r="12" spans="2:2" ht="18" x14ac:dyDescent="0.2">
      <c r="B12" s="50"/>
    </row>
    <row r="13" spans="2:2" ht="18" x14ac:dyDescent="0.2">
      <c r="B13" s="51"/>
    </row>
    <row r="14" spans="2:2" ht="18" x14ac:dyDescent="0.2">
      <c r="B14" s="51"/>
    </row>
    <row r="15" spans="2:2" ht="18" x14ac:dyDescent="0.2">
      <c r="B15" s="50"/>
    </row>
    <row r="16" spans="2:2" ht="18" x14ac:dyDescent="0.2">
      <c r="B16" s="50"/>
    </row>
    <row r="17" spans="2:2" ht="18" x14ac:dyDescent="0.2">
      <c r="B17" s="51"/>
    </row>
    <row r="18" spans="2:2" ht="18" x14ac:dyDescent="0.2">
      <c r="B18" s="51"/>
    </row>
    <row r="19" spans="2:2" ht="18" x14ac:dyDescent="0.2">
      <c r="B19" s="50"/>
    </row>
    <row r="20" spans="2:2" ht="18" x14ac:dyDescent="0.2">
      <c r="B20" s="50"/>
    </row>
    <row r="21" spans="2:2" ht="18" x14ac:dyDescent="0.2">
      <c r="B21" s="51"/>
    </row>
    <row r="22" spans="2:2" ht="18" x14ac:dyDescent="0.2">
      <c r="B22" s="51" t="s">
        <v>341</v>
      </c>
    </row>
    <row r="23" spans="2:2" ht="18" x14ac:dyDescent="0.2">
      <c r="B23" s="51"/>
    </row>
    <row r="24" spans="2:2" ht="18" x14ac:dyDescent="0.2">
      <c r="B24" s="51" t="s">
        <v>342</v>
      </c>
    </row>
    <row r="25" spans="2:2" ht="18" x14ac:dyDescent="0.2">
      <c r="B25" s="51" t="s">
        <v>346</v>
      </c>
    </row>
    <row r="26" spans="2:2" ht="18" x14ac:dyDescent="0.2">
      <c r="B26" s="51" t="s">
        <v>347</v>
      </c>
    </row>
    <row r="27" spans="2:2" ht="18" x14ac:dyDescent="0.2">
      <c r="B27" s="51"/>
    </row>
    <row r="28" spans="2:2" ht="18" x14ac:dyDescent="0.2">
      <c r="B28" s="51" t="s">
        <v>343</v>
      </c>
    </row>
    <row r="29" spans="2:2" x14ac:dyDescent="0.2">
      <c r="B29" s="2"/>
    </row>
    <row r="31" spans="2:2" ht="21" x14ac:dyDescent="0.25">
      <c r="B31" s="53" t="s">
        <v>348</v>
      </c>
    </row>
    <row r="33" spans="2:2" ht="21" x14ac:dyDescent="0.25">
      <c r="B33" s="53" t="s">
        <v>336</v>
      </c>
    </row>
    <row r="34" spans="2:2" ht="21" x14ac:dyDescent="0.25">
      <c r="B34" s="54" t="s">
        <v>330</v>
      </c>
    </row>
    <row r="35" spans="2:2" ht="21" x14ac:dyDescent="0.25">
      <c r="B35" s="54" t="s">
        <v>331</v>
      </c>
    </row>
    <row r="36" spans="2:2" ht="21" x14ac:dyDescent="0.25">
      <c r="B36" s="54" t="s">
        <v>324</v>
      </c>
    </row>
    <row r="37" spans="2:2" ht="21" x14ac:dyDescent="0.25">
      <c r="B37" s="54" t="s">
        <v>332</v>
      </c>
    </row>
    <row r="38" spans="2:2" ht="21" x14ac:dyDescent="0.25">
      <c r="B38" s="54" t="s">
        <v>337</v>
      </c>
    </row>
    <row r="39" spans="2:2" ht="21" x14ac:dyDescent="0.25">
      <c r="B39" s="54" t="s">
        <v>309</v>
      </c>
    </row>
    <row r="40" spans="2:2" ht="21" x14ac:dyDescent="0.25">
      <c r="B40" s="54" t="s">
        <v>333</v>
      </c>
    </row>
    <row r="41" spans="2:2" ht="21" x14ac:dyDescent="0.25">
      <c r="B41" s="54" t="s">
        <v>325</v>
      </c>
    </row>
    <row r="42" spans="2:2" ht="21" x14ac:dyDescent="0.25">
      <c r="B42" s="54" t="s">
        <v>326</v>
      </c>
    </row>
    <row r="43" spans="2:2" ht="21" x14ac:dyDescent="0.25">
      <c r="B43" s="54" t="s">
        <v>327</v>
      </c>
    </row>
    <row r="44" spans="2:2" ht="21" x14ac:dyDescent="0.25">
      <c r="B44" s="54" t="s">
        <v>334</v>
      </c>
    </row>
    <row r="45" spans="2:2" ht="21" x14ac:dyDescent="0.25">
      <c r="B45" s="54" t="s">
        <v>335</v>
      </c>
    </row>
    <row r="46" spans="2:2" ht="21" x14ac:dyDescent="0.25">
      <c r="B46" s="54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3B708-7619-440F-845D-739736F2A06D}">
  <dimension ref="A1:B100"/>
  <sheetViews>
    <sheetView workbookViewId="0">
      <selection activeCell="A2" sqref="A2:A100"/>
    </sheetView>
  </sheetViews>
  <sheetFormatPr baseColWidth="10" defaultColWidth="8.83203125" defaultRowHeight="15" x14ac:dyDescent="0.2"/>
  <cols>
    <col min="1" max="1" width="31.6640625" style="5" bestFit="1" customWidth="1"/>
    <col min="2" max="2" width="16.6640625" style="5" bestFit="1" customWidth="1"/>
    <col min="3" max="16384" width="8.83203125" style="5"/>
  </cols>
  <sheetData>
    <row r="1" spans="1:2" x14ac:dyDescent="0.2">
      <c r="A1" s="9" t="s">
        <v>301</v>
      </c>
      <c r="B1" s="10" t="s">
        <v>2</v>
      </c>
    </row>
    <row r="2" spans="1:2" x14ac:dyDescent="0.2">
      <c r="A2" s="6" t="s">
        <v>250</v>
      </c>
      <c r="B2" s="7">
        <v>176393</v>
      </c>
    </row>
    <row r="3" spans="1:2" x14ac:dyDescent="0.2">
      <c r="A3" s="6" t="s">
        <v>161</v>
      </c>
      <c r="B3" s="7">
        <v>155400</v>
      </c>
    </row>
    <row r="4" spans="1:2" x14ac:dyDescent="0.2">
      <c r="A4" s="6" t="s">
        <v>251</v>
      </c>
      <c r="B4" s="7">
        <v>126640</v>
      </c>
    </row>
    <row r="5" spans="1:2" x14ac:dyDescent="0.2">
      <c r="A5" s="6" t="s">
        <v>286</v>
      </c>
      <c r="B5" s="7">
        <v>72829</v>
      </c>
    </row>
    <row r="6" spans="1:2" x14ac:dyDescent="0.2">
      <c r="A6" s="6" t="s">
        <v>261</v>
      </c>
      <c r="B6" s="7">
        <v>54122</v>
      </c>
    </row>
    <row r="7" spans="1:2" x14ac:dyDescent="0.2">
      <c r="A7" s="6" t="s">
        <v>229</v>
      </c>
      <c r="B7" s="7">
        <v>40056</v>
      </c>
    </row>
    <row r="8" spans="1:2" x14ac:dyDescent="0.2">
      <c r="A8" s="6" t="s">
        <v>79</v>
      </c>
      <c r="B8" s="7">
        <v>35664</v>
      </c>
    </row>
    <row r="9" spans="1:2" x14ac:dyDescent="0.2">
      <c r="A9" s="6" t="s">
        <v>270</v>
      </c>
      <c r="B9" s="7">
        <v>34673</v>
      </c>
    </row>
    <row r="10" spans="1:2" x14ac:dyDescent="0.2">
      <c r="A10" s="6" t="s">
        <v>200</v>
      </c>
      <c r="B10" s="7">
        <v>26795</v>
      </c>
    </row>
    <row r="11" spans="1:2" x14ac:dyDescent="0.2">
      <c r="A11" s="6" t="s">
        <v>285</v>
      </c>
      <c r="B11" s="7">
        <v>25485</v>
      </c>
    </row>
    <row r="12" spans="1:2" x14ac:dyDescent="0.2">
      <c r="A12" s="6" t="s">
        <v>208</v>
      </c>
      <c r="B12" s="7">
        <v>24952</v>
      </c>
    </row>
    <row r="13" spans="1:2" x14ac:dyDescent="0.2">
      <c r="A13" s="6" t="s">
        <v>158</v>
      </c>
      <c r="B13" s="7">
        <v>22945</v>
      </c>
    </row>
    <row r="14" spans="1:2" x14ac:dyDescent="0.2">
      <c r="A14" s="6" t="s">
        <v>185</v>
      </c>
      <c r="B14" s="7">
        <v>17315</v>
      </c>
    </row>
    <row r="15" spans="1:2" x14ac:dyDescent="0.2">
      <c r="A15" s="6" t="s">
        <v>237</v>
      </c>
      <c r="B15" s="7">
        <v>14506</v>
      </c>
    </row>
    <row r="16" spans="1:2" x14ac:dyDescent="0.2">
      <c r="A16" s="6" t="s">
        <v>299</v>
      </c>
      <c r="B16" s="7">
        <v>13035</v>
      </c>
    </row>
    <row r="17" spans="1:2" x14ac:dyDescent="0.2">
      <c r="A17" s="6" t="s">
        <v>152</v>
      </c>
      <c r="B17" s="7">
        <v>11870</v>
      </c>
    </row>
    <row r="18" spans="1:2" x14ac:dyDescent="0.2">
      <c r="A18" s="6" t="s">
        <v>179</v>
      </c>
      <c r="B18" s="7">
        <v>11754</v>
      </c>
    </row>
    <row r="19" spans="1:2" x14ac:dyDescent="0.2">
      <c r="A19" s="6" t="s">
        <v>244</v>
      </c>
      <c r="B19" s="7">
        <v>9857</v>
      </c>
    </row>
    <row r="20" spans="1:2" x14ac:dyDescent="0.2">
      <c r="A20" s="6" t="s">
        <v>168</v>
      </c>
      <c r="B20" s="7">
        <v>8471</v>
      </c>
    </row>
    <row r="21" spans="1:2" x14ac:dyDescent="0.2">
      <c r="A21" s="6" t="s">
        <v>264</v>
      </c>
      <c r="B21" s="7">
        <v>8430</v>
      </c>
    </row>
    <row r="22" spans="1:2" x14ac:dyDescent="0.2">
      <c r="A22" s="6" t="s">
        <v>274</v>
      </c>
      <c r="B22" s="7">
        <v>8050</v>
      </c>
    </row>
    <row r="23" spans="1:2" x14ac:dyDescent="0.2">
      <c r="A23" s="6" t="s">
        <v>279</v>
      </c>
      <c r="B23" s="7">
        <v>7614</v>
      </c>
    </row>
    <row r="24" spans="1:2" x14ac:dyDescent="0.2">
      <c r="A24" s="6" t="s">
        <v>92</v>
      </c>
      <c r="B24" s="7">
        <v>7269</v>
      </c>
    </row>
    <row r="25" spans="1:2" x14ac:dyDescent="0.2">
      <c r="A25" s="6" t="s">
        <v>226</v>
      </c>
      <c r="B25" s="7">
        <v>7172</v>
      </c>
    </row>
    <row r="26" spans="1:2" x14ac:dyDescent="0.2">
      <c r="A26" s="6" t="s">
        <v>195</v>
      </c>
      <c r="B26" s="7">
        <v>7017</v>
      </c>
    </row>
    <row r="27" spans="1:2" x14ac:dyDescent="0.2">
      <c r="A27" s="6" t="s">
        <v>180</v>
      </c>
      <c r="B27" s="7">
        <v>6730</v>
      </c>
    </row>
    <row r="28" spans="1:2" x14ac:dyDescent="0.2">
      <c r="A28" s="6" t="s">
        <v>236</v>
      </c>
      <c r="B28" s="7">
        <v>6127</v>
      </c>
    </row>
    <row r="29" spans="1:2" x14ac:dyDescent="0.2">
      <c r="A29" s="6" t="s">
        <v>9</v>
      </c>
      <c r="B29" s="7">
        <v>5886</v>
      </c>
    </row>
    <row r="30" spans="1:2" x14ac:dyDescent="0.2">
      <c r="A30" s="6" t="s">
        <v>173</v>
      </c>
      <c r="B30" s="7">
        <v>5627</v>
      </c>
    </row>
    <row r="31" spans="1:2" x14ac:dyDescent="0.2">
      <c r="A31" s="6" t="s">
        <v>245</v>
      </c>
      <c r="B31" s="7">
        <v>4910</v>
      </c>
    </row>
    <row r="32" spans="1:2" x14ac:dyDescent="0.2">
      <c r="A32" s="6" t="s">
        <v>11</v>
      </c>
      <c r="B32" s="7">
        <v>4908</v>
      </c>
    </row>
    <row r="33" spans="1:2" x14ac:dyDescent="0.2">
      <c r="A33" s="6" t="s">
        <v>166</v>
      </c>
      <c r="B33" s="7">
        <v>3843</v>
      </c>
    </row>
    <row r="34" spans="1:2" x14ac:dyDescent="0.2">
      <c r="A34" s="6" t="s">
        <v>151</v>
      </c>
      <c r="B34" s="7">
        <v>3684</v>
      </c>
    </row>
    <row r="35" spans="1:2" x14ac:dyDescent="0.2">
      <c r="A35" s="6" t="s">
        <v>275</v>
      </c>
      <c r="B35" s="7">
        <v>3379</v>
      </c>
    </row>
    <row r="36" spans="1:2" x14ac:dyDescent="0.2">
      <c r="A36" s="6" t="s">
        <v>95</v>
      </c>
      <c r="B36" s="7">
        <v>3119</v>
      </c>
    </row>
    <row r="37" spans="1:2" x14ac:dyDescent="0.2">
      <c r="A37" s="6" t="s">
        <v>37</v>
      </c>
      <c r="B37" s="7">
        <v>3067</v>
      </c>
    </row>
    <row r="38" spans="1:2" x14ac:dyDescent="0.2">
      <c r="A38" s="6" t="s">
        <v>188</v>
      </c>
      <c r="B38" s="7">
        <v>3049</v>
      </c>
    </row>
    <row r="39" spans="1:2" x14ac:dyDescent="0.2">
      <c r="A39" s="6" t="s">
        <v>7</v>
      </c>
      <c r="B39" s="7">
        <v>2844</v>
      </c>
    </row>
    <row r="40" spans="1:2" x14ac:dyDescent="0.2">
      <c r="A40" s="6" t="s">
        <v>50</v>
      </c>
      <c r="B40" s="7">
        <v>2344</v>
      </c>
    </row>
    <row r="41" spans="1:2" x14ac:dyDescent="0.2">
      <c r="A41" s="6" t="s">
        <v>216</v>
      </c>
      <c r="B41" s="7">
        <v>2235</v>
      </c>
    </row>
    <row r="42" spans="1:2" x14ac:dyDescent="0.2">
      <c r="A42" s="6" t="s">
        <v>31</v>
      </c>
      <c r="B42" s="7">
        <v>2211</v>
      </c>
    </row>
    <row r="43" spans="1:2" x14ac:dyDescent="0.2">
      <c r="A43" s="6" t="s">
        <v>63</v>
      </c>
      <c r="B43" s="7">
        <v>2201</v>
      </c>
    </row>
    <row r="44" spans="1:2" x14ac:dyDescent="0.2">
      <c r="A44" s="6" t="s">
        <v>262</v>
      </c>
      <c r="B44" s="7">
        <v>1934</v>
      </c>
    </row>
    <row r="45" spans="1:2" x14ac:dyDescent="0.2">
      <c r="A45" s="6" t="s">
        <v>116</v>
      </c>
      <c r="B45" s="7">
        <v>1768</v>
      </c>
    </row>
    <row r="46" spans="1:2" x14ac:dyDescent="0.2">
      <c r="A46" s="6" t="s">
        <v>155</v>
      </c>
      <c r="B46" s="7">
        <v>1679</v>
      </c>
    </row>
    <row r="47" spans="1:2" x14ac:dyDescent="0.2">
      <c r="A47" s="6" t="s">
        <v>14</v>
      </c>
      <c r="B47" s="7">
        <v>1554</v>
      </c>
    </row>
    <row r="48" spans="1:2" x14ac:dyDescent="0.2">
      <c r="A48" s="6" t="s">
        <v>297</v>
      </c>
      <c r="B48" s="7">
        <v>1475</v>
      </c>
    </row>
    <row r="49" spans="1:2" x14ac:dyDescent="0.2">
      <c r="A49" s="6" t="s">
        <v>134</v>
      </c>
      <c r="B49" s="7">
        <v>1466</v>
      </c>
    </row>
    <row r="50" spans="1:2" x14ac:dyDescent="0.2">
      <c r="A50" s="6" t="s">
        <v>58</v>
      </c>
      <c r="B50" s="7">
        <v>1396</v>
      </c>
    </row>
    <row r="51" spans="1:2" x14ac:dyDescent="0.2">
      <c r="A51" s="6" t="s">
        <v>252</v>
      </c>
      <c r="B51" s="7">
        <v>1183</v>
      </c>
    </row>
    <row r="52" spans="1:2" x14ac:dyDescent="0.2">
      <c r="A52" s="6" t="s">
        <v>283</v>
      </c>
      <c r="B52" s="7">
        <v>1152</v>
      </c>
    </row>
    <row r="53" spans="1:2" x14ac:dyDescent="0.2">
      <c r="A53" s="6" t="s">
        <v>281</v>
      </c>
      <c r="B53" s="7">
        <v>1052</v>
      </c>
    </row>
    <row r="54" spans="1:2" x14ac:dyDescent="0.2">
      <c r="A54" s="6" t="s">
        <v>52</v>
      </c>
      <c r="B54" s="7">
        <v>1002</v>
      </c>
    </row>
    <row r="55" spans="1:2" x14ac:dyDescent="0.2">
      <c r="A55" s="6" t="s">
        <v>90</v>
      </c>
      <c r="B55" s="7">
        <v>870</v>
      </c>
    </row>
    <row r="56" spans="1:2" x14ac:dyDescent="0.2">
      <c r="A56" s="6" t="s">
        <v>39</v>
      </c>
      <c r="B56" s="7">
        <v>771</v>
      </c>
    </row>
    <row r="57" spans="1:2" x14ac:dyDescent="0.2">
      <c r="A57" s="6" t="s">
        <v>40</v>
      </c>
      <c r="B57" s="7">
        <v>763</v>
      </c>
    </row>
    <row r="58" spans="1:2" x14ac:dyDescent="0.2">
      <c r="A58" s="6" t="s">
        <v>125</v>
      </c>
      <c r="B58" s="7">
        <v>711</v>
      </c>
    </row>
    <row r="59" spans="1:2" x14ac:dyDescent="0.2">
      <c r="A59" s="6" t="s">
        <v>201</v>
      </c>
      <c r="B59" s="7">
        <v>681</v>
      </c>
    </row>
    <row r="60" spans="1:2" x14ac:dyDescent="0.2">
      <c r="A60" s="6" t="s">
        <v>76</v>
      </c>
      <c r="B60" s="7">
        <v>662</v>
      </c>
    </row>
    <row r="61" spans="1:2" x14ac:dyDescent="0.2">
      <c r="A61" s="6" t="s">
        <v>115</v>
      </c>
      <c r="B61" s="7">
        <v>642</v>
      </c>
    </row>
    <row r="62" spans="1:2" x14ac:dyDescent="0.2">
      <c r="A62" s="6" t="s">
        <v>143</v>
      </c>
      <c r="B62" s="7">
        <v>640</v>
      </c>
    </row>
    <row r="63" spans="1:2" x14ac:dyDescent="0.2">
      <c r="A63" s="6" t="s">
        <v>6</v>
      </c>
      <c r="B63" s="7">
        <v>615</v>
      </c>
    </row>
    <row r="64" spans="1:2" x14ac:dyDescent="0.2">
      <c r="A64" s="6" t="s">
        <v>25</v>
      </c>
      <c r="B64" s="7">
        <v>595</v>
      </c>
    </row>
    <row r="65" spans="1:2" x14ac:dyDescent="0.2">
      <c r="A65" s="6" t="s">
        <v>23</v>
      </c>
      <c r="B65" s="7">
        <v>558</v>
      </c>
    </row>
    <row r="66" spans="1:2" x14ac:dyDescent="0.2">
      <c r="A66" s="6" t="s">
        <v>167</v>
      </c>
      <c r="B66" s="7">
        <v>554</v>
      </c>
    </row>
    <row r="67" spans="1:2" x14ac:dyDescent="0.2">
      <c r="A67" s="6" t="s">
        <v>82</v>
      </c>
      <c r="B67" s="7">
        <v>490</v>
      </c>
    </row>
    <row r="68" spans="1:2" x14ac:dyDescent="0.2">
      <c r="A68" s="6" t="s">
        <v>207</v>
      </c>
      <c r="B68" s="7">
        <v>468</v>
      </c>
    </row>
    <row r="69" spans="1:2" x14ac:dyDescent="0.2">
      <c r="A69" s="6" t="s">
        <v>51</v>
      </c>
      <c r="B69" s="7">
        <v>455</v>
      </c>
    </row>
    <row r="70" spans="1:2" x14ac:dyDescent="0.2">
      <c r="A70" s="6" t="s">
        <v>141</v>
      </c>
      <c r="B70" s="7">
        <v>455</v>
      </c>
    </row>
    <row r="71" spans="1:2" x14ac:dyDescent="0.2">
      <c r="A71" s="6" t="s">
        <v>148</v>
      </c>
      <c r="B71" s="7">
        <v>454</v>
      </c>
    </row>
    <row r="72" spans="1:2" x14ac:dyDescent="0.2">
      <c r="A72" s="6" t="s">
        <v>233</v>
      </c>
      <c r="B72" s="7">
        <v>422</v>
      </c>
    </row>
    <row r="73" spans="1:2" x14ac:dyDescent="0.2">
      <c r="A73" s="6" t="s">
        <v>60</v>
      </c>
      <c r="B73" s="7">
        <v>400</v>
      </c>
    </row>
    <row r="74" spans="1:2" x14ac:dyDescent="0.2">
      <c r="A74" s="6" t="s">
        <v>104</v>
      </c>
      <c r="B74" s="7">
        <v>394</v>
      </c>
    </row>
    <row r="75" spans="1:2" x14ac:dyDescent="0.2">
      <c r="A75" s="6" t="s">
        <v>145</v>
      </c>
      <c r="B75" s="7">
        <v>359</v>
      </c>
    </row>
    <row r="76" spans="1:2" x14ac:dyDescent="0.2">
      <c r="A76" s="6" t="s">
        <v>108</v>
      </c>
      <c r="B76" s="7">
        <v>356</v>
      </c>
    </row>
    <row r="77" spans="1:2" x14ac:dyDescent="0.2">
      <c r="A77" s="6" t="s">
        <v>93</v>
      </c>
      <c r="B77" s="7">
        <v>270</v>
      </c>
    </row>
    <row r="78" spans="1:2" x14ac:dyDescent="0.2">
      <c r="A78" s="6" t="s">
        <v>136</v>
      </c>
      <c r="B78" s="7">
        <v>251</v>
      </c>
    </row>
    <row r="79" spans="1:2" x14ac:dyDescent="0.2">
      <c r="A79" s="6" t="s">
        <v>194</v>
      </c>
      <c r="B79" s="7">
        <v>246</v>
      </c>
    </row>
    <row r="80" spans="1:2" x14ac:dyDescent="0.2">
      <c r="A80" s="6" t="s">
        <v>22</v>
      </c>
      <c r="B80" s="7">
        <v>232</v>
      </c>
    </row>
    <row r="81" spans="1:2" x14ac:dyDescent="0.2">
      <c r="A81" s="6" t="s">
        <v>80</v>
      </c>
      <c r="B81" s="7">
        <v>208</v>
      </c>
    </row>
    <row r="82" spans="1:2" x14ac:dyDescent="0.2">
      <c r="A82" s="6" t="s">
        <v>29</v>
      </c>
      <c r="B82" s="7">
        <v>204</v>
      </c>
    </row>
    <row r="83" spans="1:2" x14ac:dyDescent="0.2">
      <c r="A83" s="6" t="s">
        <v>107</v>
      </c>
      <c r="B83" s="7">
        <v>200</v>
      </c>
    </row>
    <row r="84" spans="1:2" x14ac:dyDescent="0.2">
      <c r="A84" s="6" t="s">
        <v>199</v>
      </c>
      <c r="B84" s="7">
        <v>200</v>
      </c>
    </row>
    <row r="85" spans="1:2" x14ac:dyDescent="0.2">
      <c r="A85" s="6" t="s">
        <v>20</v>
      </c>
      <c r="B85" s="7">
        <v>178</v>
      </c>
    </row>
    <row r="86" spans="1:2" x14ac:dyDescent="0.2">
      <c r="A86" s="6" t="s">
        <v>75</v>
      </c>
      <c r="B86" s="7">
        <v>176</v>
      </c>
    </row>
    <row r="87" spans="1:2" x14ac:dyDescent="0.2">
      <c r="A87" s="6" t="s">
        <v>18</v>
      </c>
      <c r="B87" s="7">
        <v>174</v>
      </c>
    </row>
    <row r="88" spans="1:2" x14ac:dyDescent="0.2">
      <c r="A88" s="6" t="s">
        <v>64</v>
      </c>
      <c r="B88" s="7">
        <v>173</v>
      </c>
    </row>
    <row r="89" spans="1:2" x14ac:dyDescent="0.2">
      <c r="A89" s="6" t="s">
        <v>157</v>
      </c>
      <c r="B89" s="7">
        <v>173</v>
      </c>
    </row>
    <row r="90" spans="1:2" x14ac:dyDescent="0.2">
      <c r="A90" s="6" t="s">
        <v>242</v>
      </c>
      <c r="B90" s="7">
        <v>171</v>
      </c>
    </row>
    <row r="91" spans="1:2" x14ac:dyDescent="0.2">
      <c r="A91" s="6" t="s">
        <v>72</v>
      </c>
      <c r="B91" s="7">
        <v>152</v>
      </c>
    </row>
    <row r="92" spans="1:2" x14ac:dyDescent="0.2">
      <c r="A92" s="6" t="s">
        <v>144</v>
      </c>
      <c r="B92" s="7">
        <v>120</v>
      </c>
    </row>
    <row r="93" spans="1:2" x14ac:dyDescent="0.2">
      <c r="A93" s="6" t="s">
        <v>209</v>
      </c>
      <c r="B93" s="7">
        <v>116</v>
      </c>
    </row>
    <row r="94" spans="1:2" x14ac:dyDescent="0.2">
      <c r="A94" s="6" t="s">
        <v>160</v>
      </c>
      <c r="B94" s="7">
        <v>105</v>
      </c>
    </row>
    <row r="95" spans="1:2" x14ac:dyDescent="0.2">
      <c r="A95" s="6" t="s">
        <v>193</v>
      </c>
      <c r="B95" s="7">
        <v>95</v>
      </c>
    </row>
    <row r="96" spans="1:2" x14ac:dyDescent="0.2">
      <c r="A96" s="6" t="s">
        <v>133</v>
      </c>
      <c r="B96" s="7">
        <v>86</v>
      </c>
    </row>
    <row r="97" spans="1:2" x14ac:dyDescent="0.2">
      <c r="A97" s="6" t="s">
        <v>221</v>
      </c>
      <c r="B97" s="7">
        <v>78</v>
      </c>
    </row>
    <row r="98" spans="1:2" x14ac:dyDescent="0.2">
      <c r="A98" s="6" t="s">
        <v>10</v>
      </c>
      <c r="B98" s="7">
        <v>64</v>
      </c>
    </row>
    <row r="99" spans="1:2" x14ac:dyDescent="0.2">
      <c r="A99" s="6" t="s">
        <v>17</v>
      </c>
      <c r="B99" s="7">
        <v>56</v>
      </c>
    </row>
    <row r="100" spans="1:2" x14ac:dyDescent="0.2">
      <c r="A100" s="6" t="s">
        <v>100</v>
      </c>
      <c r="B100" s="7">
        <v>32</v>
      </c>
    </row>
  </sheetData>
  <phoneticPr fontId="7" type="noConversion"/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FE154-D99A-45D4-87FA-485B0D0E136B}">
  <dimension ref="A1:A219"/>
  <sheetViews>
    <sheetView topLeftCell="A2" workbookViewId="0">
      <selection activeCell="A2" sqref="A2"/>
    </sheetView>
  </sheetViews>
  <sheetFormatPr baseColWidth="10" defaultColWidth="8.83203125" defaultRowHeight="15" x14ac:dyDescent="0.2"/>
  <cols>
    <col min="1" max="1" width="11.1640625" customWidth="1"/>
  </cols>
  <sheetData>
    <row r="1" spans="1:1" x14ac:dyDescent="0.2">
      <c r="A1" s="39" t="s">
        <v>301</v>
      </c>
    </row>
    <row r="2" spans="1:1" x14ac:dyDescent="0.2">
      <c r="A2" s="27" t="s">
        <v>6</v>
      </c>
    </row>
    <row r="3" spans="1:1" x14ac:dyDescent="0.2">
      <c r="A3" s="26" t="s">
        <v>8</v>
      </c>
    </row>
    <row r="4" spans="1:1" x14ac:dyDescent="0.2">
      <c r="A4" s="27" t="s">
        <v>7</v>
      </c>
    </row>
    <row r="5" spans="1:1" x14ac:dyDescent="0.2">
      <c r="A5" s="26" t="s">
        <v>11</v>
      </c>
    </row>
    <row r="6" spans="1:1" x14ac:dyDescent="0.2">
      <c r="A6" s="27" t="s">
        <v>14</v>
      </c>
    </row>
    <row r="7" spans="1:1" x14ac:dyDescent="0.2">
      <c r="A7" s="29" t="s">
        <v>16</v>
      </c>
    </row>
    <row r="8" spans="1:1" x14ac:dyDescent="0.2">
      <c r="A8" s="26" t="s">
        <v>18</v>
      </c>
    </row>
    <row r="9" spans="1:1" x14ac:dyDescent="0.2">
      <c r="A9" s="30" t="s">
        <v>19</v>
      </c>
    </row>
    <row r="10" spans="1:1" x14ac:dyDescent="0.2">
      <c r="A10" s="27" t="s">
        <v>21</v>
      </c>
    </row>
    <row r="11" spans="1:1" x14ac:dyDescent="0.2">
      <c r="A11" s="26" t="s">
        <v>22</v>
      </c>
    </row>
    <row r="12" spans="1:1" x14ac:dyDescent="0.2">
      <c r="A12" s="30" t="s">
        <v>24</v>
      </c>
    </row>
    <row r="13" spans="1:1" x14ac:dyDescent="0.2">
      <c r="A13" s="30" t="s">
        <v>30</v>
      </c>
    </row>
    <row r="14" spans="1:1" x14ac:dyDescent="0.2">
      <c r="A14" s="27" t="s">
        <v>31</v>
      </c>
    </row>
    <row r="15" spans="1:1" x14ac:dyDescent="0.2">
      <c r="A15" s="30" t="s">
        <v>32</v>
      </c>
    </row>
    <row r="16" spans="1:1" x14ac:dyDescent="0.2">
      <c r="A16" s="30" t="s">
        <v>33</v>
      </c>
    </row>
    <row r="17" spans="1:1" x14ac:dyDescent="0.2">
      <c r="A17" s="29" t="s">
        <v>35</v>
      </c>
    </row>
    <row r="18" spans="1:1" x14ac:dyDescent="0.2">
      <c r="A18" s="26" t="s">
        <v>36</v>
      </c>
    </row>
    <row r="19" spans="1:1" x14ac:dyDescent="0.2">
      <c r="A19" s="27" t="s">
        <v>37</v>
      </c>
    </row>
    <row r="20" spans="1:1" x14ac:dyDescent="0.2">
      <c r="A20" s="26" t="s">
        <v>39</v>
      </c>
    </row>
    <row r="21" spans="1:1" x14ac:dyDescent="0.2">
      <c r="A21" s="27" t="s">
        <v>40</v>
      </c>
    </row>
    <row r="22" spans="1:1" x14ac:dyDescent="0.2">
      <c r="A22" s="29" t="s">
        <v>41</v>
      </c>
    </row>
    <row r="23" spans="1:1" x14ac:dyDescent="0.2">
      <c r="A23" s="29" t="s">
        <v>42</v>
      </c>
    </row>
    <row r="24" spans="1:1" x14ac:dyDescent="0.2">
      <c r="A24" s="30" t="s">
        <v>43</v>
      </c>
    </row>
    <row r="25" spans="1:1" x14ac:dyDescent="0.2">
      <c r="A25" s="30" t="s">
        <v>45</v>
      </c>
    </row>
    <row r="26" spans="1:1" x14ac:dyDescent="0.2">
      <c r="A26" s="30" t="s">
        <v>47</v>
      </c>
    </row>
    <row r="27" spans="1:1" x14ac:dyDescent="0.2">
      <c r="A27" s="29" t="s">
        <v>48</v>
      </c>
    </row>
    <row r="28" spans="1:1" x14ac:dyDescent="0.2">
      <c r="A28" s="29" t="s">
        <v>53</v>
      </c>
    </row>
    <row r="29" spans="1:1" x14ac:dyDescent="0.2">
      <c r="A29" s="30" t="s">
        <v>55</v>
      </c>
    </row>
    <row r="30" spans="1:1" x14ac:dyDescent="0.2">
      <c r="A30" s="29" t="s">
        <v>56</v>
      </c>
    </row>
    <row r="31" spans="1:1" x14ac:dyDescent="0.2">
      <c r="A31" s="30" t="s">
        <v>57</v>
      </c>
    </row>
    <row r="32" spans="1:1" x14ac:dyDescent="0.2">
      <c r="A32" s="26" t="s">
        <v>59</v>
      </c>
    </row>
    <row r="33" spans="1:1" x14ac:dyDescent="0.2">
      <c r="A33" s="29" t="s">
        <v>61</v>
      </c>
    </row>
    <row r="34" spans="1:1" x14ac:dyDescent="0.2">
      <c r="A34" s="27" t="s">
        <v>62</v>
      </c>
    </row>
    <row r="35" spans="1:1" x14ac:dyDescent="0.2">
      <c r="A35" s="26" t="s">
        <v>63</v>
      </c>
    </row>
    <row r="36" spans="1:1" x14ac:dyDescent="0.2">
      <c r="A36" s="30" t="s">
        <v>65</v>
      </c>
    </row>
    <row r="37" spans="1:1" x14ac:dyDescent="0.2">
      <c r="A37" s="29" t="s">
        <v>66</v>
      </c>
    </row>
    <row r="38" spans="1:1" x14ac:dyDescent="0.2">
      <c r="A38" s="30" t="s">
        <v>67</v>
      </c>
    </row>
    <row r="39" spans="1:1" x14ac:dyDescent="0.2">
      <c r="A39" s="30" t="s">
        <v>68</v>
      </c>
    </row>
    <row r="40" spans="1:1" x14ac:dyDescent="0.2">
      <c r="A40" s="29" t="s">
        <v>69</v>
      </c>
    </row>
    <row r="41" spans="1:1" x14ac:dyDescent="0.2">
      <c r="A41" s="30" t="s">
        <v>70</v>
      </c>
    </row>
    <row r="42" spans="1:1" x14ac:dyDescent="0.2">
      <c r="A42" s="30" t="s">
        <v>71</v>
      </c>
    </row>
    <row r="43" spans="1:1" x14ac:dyDescent="0.2">
      <c r="A43" s="29" t="s">
        <v>73</v>
      </c>
    </row>
    <row r="44" spans="1:1" x14ac:dyDescent="0.2">
      <c r="A44" s="29" t="s">
        <v>74</v>
      </c>
    </row>
    <row r="45" spans="1:1" x14ac:dyDescent="0.2">
      <c r="A45" s="30" t="s">
        <v>77</v>
      </c>
    </row>
    <row r="46" spans="1:1" x14ac:dyDescent="0.2">
      <c r="A46" s="27" t="s">
        <v>79</v>
      </c>
    </row>
    <row r="47" spans="1:1" x14ac:dyDescent="0.2">
      <c r="A47" s="26" t="s">
        <v>81</v>
      </c>
    </row>
    <row r="48" spans="1:1" x14ac:dyDescent="0.2">
      <c r="A48" s="27" t="s">
        <v>82</v>
      </c>
    </row>
    <row r="49" spans="1:1" x14ac:dyDescent="0.2">
      <c r="A49" s="26" t="s">
        <v>84</v>
      </c>
    </row>
    <row r="50" spans="1:1" x14ac:dyDescent="0.2">
      <c r="A50" s="29" t="s">
        <v>85</v>
      </c>
    </row>
    <row r="51" spans="1:1" x14ac:dyDescent="0.2">
      <c r="A51" s="29" t="s">
        <v>86</v>
      </c>
    </row>
    <row r="52" spans="1:1" x14ac:dyDescent="0.2">
      <c r="A52" s="27" t="s">
        <v>87</v>
      </c>
    </row>
    <row r="53" spans="1:1" x14ac:dyDescent="0.2">
      <c r="A53" s="26" t="s">
        <v>88</v>
      </c>
    </row>
    <row r="54" spans="1:1" x14ac:dyDescent="0.2">
      <c r="A54" s="27" t="s">
        <v>89</v>
      </c>
    </row>
    <row r="55" spans="1:1" x14ac:dyDescent="0.2">
      <c r="A55" s="26" t="s">
        <v>91</v>
      </c>
    </row>
    <row r="56" spans="1:1" x14ac:dyDescent="0.2">
      <c r="A56" s="27" t="s">
        <v>92</v>
      </c>
    </row>
    <row r="57" spans="1:1" x14ac:dyDescent="0.2">
      <c r="A57" s="30" t="s">
        <v>94</v>
      </c>
    </row>
    <row r="58" spans="1:1" x14ac:dyDescent="0.2">
      <c r="A58" s="26" t="s">
        <v>95</v>
      </c>
    </row>
    <row r="59" spans="1:1" x14ac:dyDescent="0.2">
      <c r="A59" s="29" t="s">
        <v>96</v>
      </c>
    </row>
    <row r="60" spans="1:1" x14ac:dyDescent="0.2">
      <c r="A60" s="30" t="s">
        <v>97</v>
      </c>
    </row>
    <row r="61" spans="1:1" x14ac:dyDescent="0.2">
      <c r="A61" s="27" t="s">
        <v>98</v>
      </c>
    </row>
    <row r="62" spans="1:1" x14ac:dyDescent="0.2">
      <c r="A62" s="26" t="s">
        <v>99</v>
      </c>
    </row>
    <row r="63" spans="1:1" x14ac:dyDescent="0.2">
      <c r="A63" s="29" t="s">
        <v>103</v>
      </c>
    </row>
    <row r="64" spans="1:1" x14ac:dyDescent="0.2">
      <c r="A64" s="27" t="s">
        <v>104</v>
      </c>
    </row>
    <row r="65" spans="1:1" x14ac:dyDescent="0.2">
      <c r="A65" s="30" t="s">
        <v>106</v>
      </c>
    </row>
    <row r="66" spans="1:1" x14ac:dyDescent="0.2">
      <c r="A66" s="26" t="s">
        <v>107</v>
      </c>
    </row>
    <row r="67" spans="1:1" x14ac:dyDescent="0.2">
      <c r="A67" s="27" t="s">
        <v>108</v>
      </c>
    </row>
    <row r="68" spans="1:1" x14ac:dyDescent="0.2">
      <c r="A68" s="29" t="s">
        <v>111</v>
      </c>
    </row>
    <row r="69" spans="1:1" x14ac:dyDescent="0.2">
      <c r="A69" s="26" t="s">
        <v>112</v>
      </c>
    </row>
    <row r="70" spans="1:1" x14ac:dyDescent="0.2">
      <c r="A70" s="27" t="s">
        <v>113</v>
      </c>
    </row>
    <row r="71" spans="1:1" x14ac:dyDescent="0.2">
      <c r="A71" s="29" t="s">
        <v>114</v>
      </c>
    </row>
    <row r="72" spans="1:1" x14ac:dyDescent="0.2">
      <c r="A72" s="26" t="s">
        <v>116</v>
      </c>
    </row>
    <row r="73" spans="1:1" x14ac:dyDescent="0.2">
      <c r="A73" s="29" t="s">
        <v>117</v>
      </c>
    </row>
    <row r="74" spans="1:1" x14ac:dyDescent="0.2">
      <c r="A74" s="27" t="s">
        <v>119</v>
      </c>
    </row>
    <row r="75" spans="1:1" x14ac:dyDescent="0.2">
      <c r="A75" s="30" t="s">
        <v>120</v>
      </c>
    </row>
    <row r="76" spans="1:1" x14ac:dyDescent="0.2">
      <c r="A76" s="30" t="s">
        <v>121</v>
      </c>
    </row>
    <row r="77" spans="1:1" x14ac:dyDescent="0.2">
      <c r="A77" s="29" t="s">
        <v>122</v>
      </c>
    </row>
    <row r="78" spans="1:1" x14ac:dyDescent="0.2">
      <c r="A78" s="30" t="s">
        <v>123</v>
      </c>
    </row>
    <row r="79" spans="1:1" x14ac:dyDescent="0.2">
      <c r="A79" s="30" t="s">
        <v>128</v>
      </c>
    </row>
    <row r="80" spans="1:1" x14ac:dyDescent="0.2">
      <c r="A80" s="26" t="s">
        <v>130</v>
      </c>
    </row>
    <row r="81" spans="1:1" x14ac:dyDescent="0.2">
      <c r="A81" s="27" t="s">
        <v>131</v>
      </c>
    </row>
    <row r="82" spans="1:1" x14ac:dyDescent="0.2">
      <c r="A82" s="30" t="s">
        <v>132</v>
      </c>
    </row>
    <row r="83" spans="1:1" x14ac:dyDescent="0.2">
      <c r="A83" s="26" t="s">
        <v>134</v>
      </c>
    </row>
    <row r="84" spans="1:1" x14ac:dyDescent="0.2">
      <c r="A84" s="30" t="s">
        <v>135</v>
      </c>
    </row>
    <row r="85" spans="1:1" x14ac:dyDescent="0.2">
      <c r="A85" s="27" t="s">
        <v>136</v>
      </c>
    </row>
    <row r="86" spans="1:1" x14ac:dyDescent="0.2">
      <c r="A86" s="26" t="s">
        <v>137</v>
      </c>
    </row>
    <row r="87" spans="1:1" x14ac:dyDescent="0.2">
      <c r="A87" s="30" t="s">
        <v>138</v>
      </c>
    </row>
    <row r="88" spans="1:1" x14ac:dyDescent="0.2">
      <c r="A88" s="30" t="s">
        <v>140</v>
      </c>
    </row>
    <row r="89" spans="1:1" x14ac:dyDescent="0.2">
      <c r="A89" s="27" t="s">
        <v>141</v>
      </c>
    </row>
    <row r="90" spans="1:1" x14ac:dyDescent="0.2">
      <c r="A90" s="30" t="s">
        <v>142</v>
      </c>
    </row>
    <row r="91" spans="1:1" x14ac:dyDescent="0.2">
      <c r="A91" s="26" t="s">
        <v>143</v>
      </c>
    </row>
    <row r="92" spans="1:1" x14ac:dyDescent="0.2">
      <c r="A92" s="27" t="s">
        <v>145</v>
      </c>
    </row>
    <row r="93" spans="1:1" x14ac:dyDescent="0.2">
      <c r="A93" s="29" t="s">
        <v>147</v>
      </c>
    </row>
    <row r="94" spans="1:1" x14ac:dyDescent="0.2">
      <c r="A94" s="30" t="s">
        <v>150</v>
      </c>
    </row>
    <row r="95" spans="1:1" x14ac:dyDescent="0.2">
      <c r="A95" s="26" t="s">
        <v>152</v>
      </c>
    </row>
    <row r="96" spans="1:1" x14ac:dyDescent="0.2">
      <c r="A96" s="29" t="s">
        <v>153</v>
      </c>
    </row>
    <row r="97" spans="1:1" x14ac:dyDescent="0.2">
      <c r="A97" s="27" t="s">
        <v>155</v>
      </c>
    </row>
    <row r="98" spans="1:1" x14ac:dyDescent="0.2">
      <c r="A98" s="29" t="s">
        <v>156</v>
      </c>
    </row>
    <row r="99" spans="1:1" x14ac:dyDescent="0.2">
      <c r="A99" s="26" t="s">
        <v>158</v>
      </c>
    </row>
    <row r="100" spans="1:1" x14ac:dyDescent="0.2">
      <c r="A100" s="27" t="s">
        <v>161</v>
      </c>
    </row>
    <row r="101" spans="1:1" x14ac:dyDescent="0.2">
      <c r="A101" s="29" t="s">
        <v>162</v>
      </c>
    </row>
    <row r="102" spans="1:1" x14ac:dyDescent="0.2">
      <c r="A102" s="30" t="s">
        <v>164</v>
      </c>
    </row>
    <row r="103" spans="1:1" x14ac:dyDescent="0.2">
      <c r="A103" s="30" t="s">
        <v>165</v>
      </c>
    </row>
    <row r="104" spans="1:1" x14ac:dyDescent="0.2">
      <c r="A104" s="26" t="s">
        <v>166</v>
      </c>
    </row>
    <row r="105" spans="1:1" x14ac:dyDescent="0.2">
      <c r="A105" s="27" t="s">
        <v>168</v>
      </c>
    </row>
    <row r="106" spans="1:1" x14ac:dyDescent="0.2">
      <c r="A106" s="26" t="s">
        <v>169</v>
      </c>
    </row>
    <row r="107" spans="1:1" x14ac:dyDescent="0.2">
      <c r="A107" s="29" t="s">
        <v>170</v>
      </c>
    </row>
    <row r="108" spans="1:1" x14ac:dyDescent="0.2">
      <c r="A108" s="29" t="s">
        <v>171</v>
      </c>
    </row>
    <row r="109" spans="1:1" x14ac:dyDescent="0.2">
      <c r="A109" s="27" t="s">
        <v>173</v>
      </c>
    </row>
    <row r="110" spans="1:1" x14ac:dyDescent="0.2">
      <c r="A110" s="30" t="s">
        <v>174</v>
      </c>
    </row>
    <row r="111" spans="1:1" x14ac:dyDescent="0.2">
      <c r="A111" s="30" t="s">
        <v>178</v>
      </c>
    </row>
    <row r="112" spans="1:1" x14ac:dyDescent="0.2">
      <c r="A112" s="26" t="s">
        <v>179</v>
      </c>
    </row>
    <row r="113" spans="1:1" x14ac:dyDescent="0.2">
      <c r="A113" s="29" t="s">
        <v>163</v>
      </c>
    </row>
    <row r="114" spans="1:1" x14ac:dyDescent="0.2">
      <c r="A114" s="27" t="s">
        <v>180</v>
      </c>
    </row>
    <row r="115" spans="1:1" x14ac:dyDescent="0.2">
      <c r="A115" s="30" t="s">
        <v>182</v>
      </c>
    </row>
    <row r="116" spans="1:1" x14ac:dyDescent="0.2">
      <c r="A116" s="29" t="s">
        <v>183</v>
      </c>
    </row>
    <row r="117" spans="1:1" x14ac:dyDescent="0.2">
      <c r="A117" s="30" t="s">
        <v>184</v>
      </c>
    </row>
    <row r="118" spans="1:1" x14ac:dyDescent="0.2">
      <c r="A118" s="26" t="s">
        <v>185</v>
      </c>
    </row>
    <row r="119" spans="1:1" x14ac:dyDescent="0.2">
      <c r="A119" s="29" t="s">
        <v>186</v>
      </c>
    </row>
    <row r="120" spans="1:1" x14ac:dyDescent="0.2">
      <c r="A120" s="27" t="s">
        <v>187</v>
      </c>
    </row>
    <row r="121" spans="1:1" x14ac:dyDescent="0.2">
      <c r="A121" s="29" t="s">
        <v>189</v>
      </c>
    </row>
    <row r="122" spans="1:1" x14ac:dyDescent="0.2">
      <c r="A122" s="26" t="s">
        <v>190</v>
      </c>
    </row>
    <row r="123" spans="1:1" x14ac:dyDescent="0.2">
      <c r="A123" s="27" t="s">
        <v>191</v>
      </c>
    </row>
    <row r="124" spans="1:1" x14ac:dyDescent="0.2">
      <c r="A124" s="30" t="s">
        <v>192</v>
      </c>
    </row>
    <row r="125" spans="1:1" x14ac:dyDescent="0.2">
      <c r="A125" s="26" t="s">
        <v>193</v>
      </c>
    </row>
    <row r="126" spans="1:1" x14ac:dyDescent="0.2">
      <c r="A126" s="27" t="s">
        <v>195</v>
      </c>
    </row>
    <row r="127" spans="1:1" x14ac:dyDescent="0.2">
      <c r="A127" s="29" t="s">
        <v>196</v>
      </c>
    </row>
    <row r="128" spans="1:1" x14ac:dyDescent="0.2">
      <c r="A128" s="30" t="s">
        <v>197</v>
      </c>
    </row>
    <row r="129" spans="1:1" x14ac:dyDescent="0.2">
      <c r="A129" s="29" t="s">
        <v>198</v>
      </c>
    </row>
    <row r="130" spans="1:1" x14ac:dyDescent="0.2">
      <c r="A130" s="26" t="s">
        <v>200</v>
      </c>
    </row>
    <row r="131" spans="1:1" x14ac:dyDescent="0.2">
      <c r="A131" s="27" t="s">
        <v>201</v>
      </c>
    </row>
    <row r="132" spans="1:1" x14ac:dyDescent="0.2">
      <c r="A132" s="29" t="s">
        <v>202</v>
      </c>
    </row>
    <row r="133" spans="1:1" x14ac:dyDescent="0.2">
      <c r="A133" s="29" t="s">
        <v>204</v>
      </c>
    </row>
    <row r="134" spans="1:1" x14ac:dyDescent="0.2">
      <c r="A134" s="26" t="s">
        <v>205</v>
      </c>
    </row>
    <row r="135" spans="1:1" x14ac:dyDescent="0.2">
      <c r="A135" s="27" t="s">
        <v>206</v>
      </c>
    </row>
    <row r="136" spans="1:1" x14ac:dyDescent="0.2">
      <c r="A136" s="26" t="s">
        <v>207</v>
      </c>
    </row>
    <row r="137" spans="1:1" x14ac:dyDescent="0.2">
      <c r="A137" s="27" t="s">
        <v>208</v>
      </c>
    </row>
    <row r="138" spans="1:1" x14ac:dyDescent="0.2">
      <c r="A138" s="26" t="s">
        <v>209</v>
      </c>
    </row>
    <row r="139" spans="1:1" x14ac:dyDescent="0.2">
      <c r="A139" s="30" t="s">
        <v>210</v>
      </c>
    </row>
    <row r="140" spans="1:1" x14ac:dyDescent="0.2">
      <c r="A140" s="30" t="s">
        <v>211</v>
      </c>
    </row>
    <row r="141" spans="1:1" x14ac:dyDescent="0.2">
      <c r="A141" s="29" t="s">
        <v>212</v>
      </c>
    </row>
    <row r="142" spans="1:1" x14ac:dyDescent="0.2">
      <c r="A142" s="30" t="s">
        <v>213</v>
      </c>
    </row>
    <row r="143" spans="1:1" x14ac:dyDescent="0.2">
      <c r="A143" s="29" t="s">
        <v>214</v>
      </c>
    </row>
    <row r="144" spans="1:1" x14ac:dyDescent="0.2">
      <c r="A144" s="27" t="s">
        <v>215</v>
      </c>
    </row>
    <row r="145" spans="1:1" x14ac:dyDescent="0.2">
      <c r="A145" s="26" t="s">
        <v>216</v>
      </c>
    </row>
    <row r="146" spans="1:1" x14ac:dyDescent="0.2">
      <c r="A146" s="29" t="s">
        <v>217</v>
      </c>
    </row>
    <row r="147" spans="1:1" x14ac:dyDescent="0.2">
      <c r="A147" s="30" t="s">
        <v>218</v>
      </c>
    </row>
    <row r="148" spans="1:1" x14ac:dyDescent="0.2">
      <c r="A148" s="27" t="s">
        <v>219</v>
      </c>
    </row>
    <row r="149" spans="1:1" x14ac:dyDescent="0.2">
      <c r="A149" s="29" t="s">
        <v>220</v>
      </c>
    </row>
    <row r="150" spans="1:1" x14ac:dyDescent="0.2">
      <c r="A150" s="30" t="s">
        <v>222</v>
      </c>
    </row>
    <row r="151" spans="1:1" x14ac:dyDescent="0.2">
      <c r="A151" s="30" t="s">
        <v>223</v>
      </c>
    </row>
    <row r="152" spans="1:1" x14ac:dyDescent="0.2">
      <c r="A152" s="26" t="s">
        <v>224</v>
      </c>
    </row>
    <row r="153" spans="1:1" x14ac:dyDescent="0.2">
      <c r="A153" s="29" t="s">
        <v>225</v>
      </c>
    </row>
    <row r="154" spans="1:1" x14ac:dyDescent="0.2">
      <c r="A154" s="27" t="s">
        <v>227</v>
      </c>
    </row>
    <row r="155" spans="1:1" x14ac:dyDescent="0.2">
      <c r="A155" s="30" t="s">
        <v>228</v>
      </c>
    </row>
    <row r="156" spans="1:1" x14ac:dyDescent="0.2">
      <c r="A156" s="26" t="s">
        <v>229</v>
      </c>
    </row>
    <row r="157" spans="1:1" x14ac:dyDescent="0.2">
      <c r="A157" s="29" t="s">
        <v>230</v>
      </c>
    </row>
    <row r="158" spans="1:1" x14ac:dyDescent="0.2">
      <c r="A158" s="30" t="s">
        <v>232</v>
      </c>
    </row>
    <row r="159" spans="1:1" x14ac:dyDescent="0.2">
      <c r="A159" s="27" t="s">
        <v>233</v>
      </c>
    </row>
    <row r="160" spans="1:1" x14ac:dyDescent="0.2">
      <c r="A160" s="29" t="s">
        <v>234</v>
      </c>
    </row>
    <row r="161" spans="1:1" x14ac:dyDescent="0.2">
      <c r="A161" s="26" t="s">
        <v>235</v>
      </c>
    </row>
    <row r="162" spans="1:1" x14ac:dyDescent="0.2">
      <c r="A162" s="27" t="s">
        <v>236</v>
      </c>
    </row>
    <row r="163" spans="1:1" x14ac:dyDescent="0.2">
      <c r="A163" s="26" t="s">
        <v>237</v>
      </c>
    </row>
    <row r="164" spans="1:1" x14ac:dyDescent="0.2">
      <c r="A164" s="30" t="s">
        <v>238</v>
      </c>
    </row>
    <row r="165" spans="1:1" x14ac:dyDescent="0.2">
      <c r="A165" s="27" t="s">
        <v>239</v>
      </c>
    </row>
    <row r="166" spans="1:1" x14ac:dyDescent="0.2">
      <c r="A166" s="26" t="s">
        <v>240</v>
      </c>
    </row>
    <row r="167" spans="1:1" x14ac:dyDescent="0.2">
      <c r="A167" s="30" t="s">
        <v>241</v>
      </c>
    </row>
    <row r="168" spans="1:1" x14ac:dyDescent="0.2">
      <c r="A168" s="30" t="s">
        <v>243</v>
      </c>
    </row>
    <row r="169" spans="1:1" x14ac:dyDescent="0.2">
      <c r="A169" s="27" t="s">
        <v>244</v>
      </c>
    </row>
    <row r="170" spans="1:1" x14ac:dyDescent="0.2">
      <c r="A170" s="29" t="s">
        <v>246</v>
      </c>
    </row>
    <row r="171" spans="1:1" x14ac:dyDescent="0.2">
      <c r="A171" s="29" t="s">
        <v>247</v>
      </c>
    </row>
    <row r="172" spans="1:1" x14ac:dyDescent="0.2">
      <c r="A172" s="30" t="s">
        <v>248</v>
      </c>
    </row>
    <row r="173" spans="1:1" x14ac:dyDescent="0.2">
      <c r="A173" s="26" t="s">
        <v>249</v>
      </c>
    </row>
    <row r="174" spans="1:1" x14ac:dyDescent="0.2">
      <c r="A174" s="27" t="s">
        <v>250</v>
      </c>
    </row>
    <row r="175" spans="1:1" x14ac:dyDescent="0.2">
      <c r="A175" s="26" t="s">
        <v>251</v>
      </c>
    </row>
    <row r="176" spans="1:1" x14ac:dyDescent="0.2">
      <c r="A176" s="30" t="s">
        <v>252</v>
      </c>
    </row>
    <row r="177" spans="1:1" x14ac:dyDescent="0.2">
      <c r="A177" s="29" t="s">
        <v>254</v>
      </c>
    </row>
    <row r="178" spans="1:1" x14ac:dyDescent="0.2">
      <c r="A178" s="29" t="s">
        <v>255</v>
      </c>
    </row>
    <row r="179" spans="1:1" x14ac:dyDescent="0.2">
      <c r="A179" s="27" t="s">
        <v>256</v>
      </c>
    </row>
    <row r="180" spans="1:1" x14ac:dyDescent="0.2">
      <c r="A180" s="30" t="s">
        <v>257</v>
      </c>
    </row>
    <row r="181" spans="1:1" x14ac:dyDescent="0.2">
      <c r="A181" s="29" t="s">
        <v>258</v>
      </c>
    </row>
    <row r="182" spans="1:1" x14ac:dyDescent="0.2">
      <c r="A182" s="30" t="s">
        <v>259</v>
      </c>
    </row>
    <row r="183" spans="1:1" x14ac:dyDescent="0.2">
      <c r="A183" s="30" t="s">
        <v>260</v>
      </c>
    </row>
    <row r="184" spans="1:1" x14ac:dyDescent="0.2">
      <c r="A184" s="26" t="s">
        <v>261</v>
      </c>
    </row>
    <row r="185" spans="1:1" x14ac:dyDescent="0.2">
      <c r="A185" s="27" t="s">
        <v>262</v>
      </c>
    </row>
    <row r="186" spans="1:1" x14ac:dyDescent="0.2">
      <c r="A186" s="29" t="s">
        <v>263</v>
      </c>
    </row>
    <row r="187" spans="1:1" x14ac:dyDescent="0.2">
      <c r="A187" s="26" t="s">
        <v>264</v>
      </c>
    </row>
    <row r="188" spans="1:1" x14ac:dyDescent="0.2">
      <c r="A188" s="27" t="s">
        <v>265</v>
      </c>
    </row>
    <row r="189" spans="1:1" x14ac:dyDescent="0.2">
      <c r="A189" s="30" t="s">
        <v>266</v>
      </c>
    </row>
    <row r="190" spans="1:1" x14ac:dyDescent="0.2">
      <c r="A190" s="30" t="s">
        <v>267</v>
      </c>
    </row>
    <row r="191" spans="1:1" x14ac:dyDescent="0.2">
      <c r="A191" s="30" t="s">
        <v>268</v>
      </c>
    </row>
    <row r="192" spans="1:1" x14ac:dyDescent="0.2">
      <c r="A192" s="30" t="s">
        <v>269</v>
      </c>
    </row>
    <row r="193" spans="1:1" x14ac:dyDescent="0.2">
      <c r="A193" s="26" t="s">
        <v>270</v>
      </c>
    </row>
    <row r="194" spans="1:1" x14ac:dyDescent="0.2">
      <c r="A194" s="30" t="s">
        <v>271</v>
      </c>
    </row>
    <row r="195" spans="1:1" x14ac:dyDescent="0.2">
      <c r="A195" s="29" t="s">
        <v>272</v>
      </c>
    </row>
    <row r="196" spans="1:1" x14ac:dyDescent="0.2">
      <c r="A196" s="29" t="s">
        <v>273</v>
      </c>
    </row>
    <row r="197" spans="1:1" x14ac:dyDescent="0.2">
      <c r="A197" s="27" t="s">
        <v>274</v>
      </c>
    </row>
    <row r="198" spans="1:1" x14ac:dyDescent="0.2">
      <c r="A198" s="26" t="s">
        <v>275</v>
      </c>
    </row>
    <row r="199" spans="1:1" x14ac:dyDescent="0.2">
      <c r="A199" s="30" t="s">
        <v>276</v>
      </c>
    </row>
    <row r="200" spans="1:1" x14ac:dyDescent="0.2">
      <c r="A200" s="29" t="s">
        <v>277</v>
      </c>
    </row>
    <row r="201" spans="1:1" x14ac:dyDescent="0.2">
      <c r="A201" s="29" t="s">
        <v>278</v>
      </c>
    </row>
    <row r="202" spans="1:1" x14ac:dyDescent="0.2">
      <c r="A202" s="30" t="s">
        <v>279</v>
      </c>
    </row>
    <row r="203" spans="1:1" x14ac:dyDescent="0.2">
      <c r="A203" s="27" t="s">
        <v>280</v>
      </c>
    </row>
    <row r="204" spans="1:1" x14ac:dyDescent="0.2">
      <c r="A204" s="26" t="s">
        <v>281</v>
      </c>
    </row>
    <row r="205" spans="1:1" x14ac:dyDescent="0.2">
      <c r="A205" s="30" t="s">
        <v>282</v>
      </c>
    </row>
    <row r="206" spans="1:1" x14ac:dyDescent="0.2">
      <c r="A206" s="27" t="s">
        <v>283</v>
      </c>
    </row>
    <row r="207" spans="1:1" x14ac:dyDescent="0.2">
      <c r="A207" s="26" t="s">
        <v>284</v>
      </c>
    </row>
    <row r="208" spans="1:1" x14ac:dyDescent="0.2">
      <c r="A208" s="27" t="s">
        <v>285</v>
      </c>
    </row>
    <row r="209" spans="1:1" x14ac:dyDescent="0.2">
      <c r="A209" s="29" t="s">
        <v>286</v>
      </c>
    </row>
    <row r="210" spans="1:1" x14ac:dyDescent="0.2">
      <c r="A210" s="30" t="s">
        <v>287</v>
      </c>
    </row>
    <row r="211" spans="1:1" x14ac:dyDescent="0.2">
      <c r="A211" s="29" t="s">
        <v>288</v>
      </c>
    </row>
    <row r="212" spans="1:1" x14ac:dyDescent="0.2">
      <c r="A212" s="26" t="s">
        <v>289</v>
      </c>
    </row>
    <row r="213" spans="1:1" x14ac:dyDescent="0.2">
      <c r="A213" s="30" t="s">
        <v>290</v>
      </c>
    </row>
    <row r="214" spans="1:1" x14ac:dyDescent="0.2">
      <c r="A214" s="30" t="s">
        <v>291</v>
      </c>
    </row>
    <row r="215" spans="1:1" x14ac:dyDescent="0.2">
      <c r="A215" s="29" t="s">
        <v>293</v>
      </c>
    </row>
    <row r="216" spans="1:1" x14ac:dyDescent="0.2">
      <c r="A216" s="30" t="s">
        <v>295</v>
      </c>
    </row>
    <row r="217" spans="1:1" x14ac:dyDescent="0.2">
      <c r="A217" s="27" t="s">
        <v>297</v>
      </c>
    </row>
    <row r="218" spans="1:1" x14ac:dyDescent="0.2">
      <c r="A218" s="26" t="s">
        <v>299</v>
      </c>
    </row>
    <row r="219" spans="1:1" x14ac:dyDescent="0.2">
      <c r="A219" s="32" t="s">
        <v>300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C2306-6E36-4F31-9C0D-BD6FC2F3E2AA}">
  <dimension ref="A1:B101"/>
  <sheetViews>
    <sheetView topLeftCell="A43" workbookViewId="0">
      <selection activeCell="B2" sqref="B2:B100"/>
    </sheetView>
  </sheetViews>
  <sheetFormatPr baseColWidth="10" defaultColWidth="8.83203125" defaultRowHeight="15" x14ac:dyDescent="0.2"/>
  <cols>
    <col min="1" max="1" width="34.33203125" style="8" bestFit="1" customWidth="1"/>
    <col min="2" max="2" width="16.83203125" style="8" bestFit="1" customWidth="1"/>
    <col min="3" max="16384" width="8.83203125" style="8"/>
  </cols>
  <sheetData>
    <row r="1" spans="1:2" x14ac:dyDescent="0.2">
      <c r="A1" s="9" t="s">
        <v>301</v>
      </c>
      <c r="B1" s="10" t="s">
        <v>3</v>
      </c>
    </row>
    <row r="2" spans="1:2" x14ac:dyDescent="0.2">
      <c r="A2" s="11" t="s">
        <v>152</v>
      </c>
      <c r="B2" s="7">
        <v>6908218</v>
      </c>
    </row>
    <row r="3" spans="1:2" x14ac:dyDescent="0.2">
      <c r="A3" s="11" t="s">
        <v>237</v>
      </c>
      <c r="B3" s="7">
        <v>1525320</v>
      </c>
    </row>
    <row r="4" spans="1:2" x14ac:dyDescent="0.2">
      <c r="A4" s="11" t="s">
        <v>205</v>
      </c>
      <c r="B4" s="7">
        <v>1113446</v>
      </c>
    </row>
    <row r="5" spans="1:2" x14ac:dyDescent="0.2">
      <c r="A5" s="11" t="s">
        <v>250</v>
      </c>
      <c r="B5" s="7">
        <v>862546</v>
      </c>
    </row>
    <row r="6" spans="1:2" x14ac:dyDescent="0.2">
      <c r="A6" s="11" t="s">
        <v>261</v>
      </c>
      <c r="B6" s="7">
        <v>643751</v>
      </c>
    </row>
    <row r="7" spans="1:2" x14ac:dyDescent="0.2">
      <c r="A7" s="11" t="s">
        <v>208</v>
      </c>
      <c r="B7" s="7">
        <v>609652</v>
      </c>
    </row>
    <row r="8" spans="1:2" x14ac:dyDescent="0.2">
      <c r="A8" s="11" t="s">
        <v>248</v>
      </c>
      <c r="B8" s="7">
        <v>356306</v>
      </c>
    </row>
    <row r="9" spans="1:2" x14ac:dyDescent="0.2">
      <c r="A9" s="11" t="s">
        <v>153</v>
      </c>
      <c r="B9" s="7">
        <v>297044</v>
      </c>
    </row>
    <row r="10" spans="1:2" x14ac:dyDescent="0.2">
      <c r="A10" s="11" t="s">
        <v>123</v>
      </c>
      <c r="B10" s="7">
        <v>269285</v>
      </c>
    </row>
    <row r="11" spans="1:2" x14ac:dyDescent="0.2">
      <c r="A11" s="11" t="s">
        <v>173</v>
      </c>
      <c r="B11" s="7">
        <v>260240</v>
      </c>
    </row>
    <row r="12" spans="1:2" x14ac:dyDescent="0.2">
      <c r="A12" s="11" t="s">
        <v>182</v>
      </c>
      <c r="B12" s="7">
        <v>247238</v>
      </c>
    </row>
    <row r="13" spans="1:2" x14ac:dyDescent="0.2">
      <c r="A13" s="11" t="s">
        <v>156</v>
      </c>
      <c r="B13" s="7">
        <v>206505</v>
      </c>
    </row>
    <row r="14" spans="1:2" x14ac:dyDescent="0.2">
      <c r="A14" s="11" t="s">
        <v>282</v>
      </c>
      <c r="B14" s="7">
        <v>176750</v>
      </c>
    </row>
    <row r="15" spans="1:2" x14ac:dyDescent="0.2">
      <c r="A15" s="11" t="s">
        <v>228</v>
      </c>
      <c r="B15" s="7">
        <v>168754</v>
      </c>
    </row>
    <row r="16" spans="1:2" x14ac:dyDescent="0.2">
      <c r="A16" s="11" t="s">
        <v>230</v>
      </c>
      <c r="B16" s="7">
        <v>157035</v>
      </c>
    </row>
    <row r="17" spans="1:2" x14ac:dyDescent="0.2">
      <c r="A17" s="11" t="s">
        <v>251</v>
      </c>
      <c r="B17" s="7">
        <v>155669</v>
      </c>
    </row>
    <row r="18" spans="1:2" x14ac:dyDescent="0.2">
      <c r="A18" s="11" t="s">
        <v>241</v>
      </c>
      <c r="B18" s="7">
        <v>146963</v>
      </c>
    </row>
    <row r="19" spans="1:2" x14ac:dyDescent="0.2">
      <c r="A19" s="11" t="s">
        <v>189</v>
      </c>
      <c r="B19" s="7">
        <v>136789</v>
      </c>
    </row>
    <row r="20" spans="1:2" x14ac:dyDescent="0.2">
      <c r="A20" s="11" t="s">
        <v>97</v>
      </c>
      <c r="B20" s="7">
        <v>132775</v>
      </c>
    </row>
    <row r="21" spans="1:2" x14ac:dyDescent="0.2">
      <c r="A21" s="11" t="s">
        <v>185</v>
      </c>
      <c r="B21" s="7">
        <v>121648</v>
      </c>
    </row>
    <row r="22" spans="1:2" x14ac:dyDescent="0.2">
      <c r="A22" s="11" t="s">
        <v>222</v>
      </c>
      <c r="B22" s="7">
        <v>110301</v>
      </c>
    </row>
    <row r="23" spans="1:2" x14ac:dyDescent="0.2">
      <c r="A23" s="11" t="s">
        <v>170</v>
      </c>
      <c r="B23" s="7">
        <v>100923</v>
      </c>
    </row>
    <row r="24" spans="1:2" x14ac:dyDescent="0.2">
      <c r="A24" s="11" t="s">
        <v>174</v>
      </c>
      <c r="B24" s="7">
        <v>99912</v>
      </c>
    </row>
    <row r="25" spans="1:2" x14ac:dyDescent="0.2">
      <c r="A25" s="11" t="s">
        <v>247</v>
      </c>
      <c r="B25" s="7">
        <v>95569</v>
      </c>
    </row>
    <row r="26" spans="1:2" x14ac:dyDescent="0.2">
      <c r="A26" s="11" t="s">
        <v>213</v>
      </c>
      <c r="B26" s="7">
        <v>91818</v>
      </c>
    </row>
    <row r="27" spans="1:2" x14ac:dyDescent="0.2">
      <c r="A27" s="11" t="s">
        <v>271</v>
      </c>
      <c r="B27" s="7">
        <v>91737</v>
      </c>
    </row>
    <row r="28" spans="1:2" x14ac:dyDescent="0.2">
      <c r="A28" s="11" t="s">
        <v>211</v>
      </c>
      <c r="B28" s="7">
        <v>83110</v>
      </c>
    </row>
    <row r="29" spans="1:2" x14ac:dyDescent="0.2">
      <c r="A29" s="11" t="s">
        <v>279</v>
      </c>
      <c r="B29" s="7">
        <v>77237</v>
      </c>
    </row>
    <row r="30" spans="1:2" x14ac:dyDescent="0.2">
      <c r="A30" s="11" t="s">
        <v>190</v>
      </c>
      <c r="B30" s="7">
        <v>75027</v>
      </c>
    </row>
    <row r="31" spans="1:2" x14ac:dyDescent="0.2">
      <c r="A31" s="11" t="s">
        <v>293</v>
      </c>
      <c r="B31" s="7">
        <v>74120</v>
      </c>
    </row>
    <row r="32" spans="1:2" x14ac:dyDescent="0.2">
      <c r="A32" s="11" t="s">
        <v>223</v>
      </c>
      <c r="B32" s="7">
        <v>70647</v>
      </c>
    </row>
    <row r="33" spans="1:2" x14ac:dyDescent="0.2">
      <c r="A33" s="11" t="s">
        <v>214</v>
      </c>
      <c r="B33" s="7">
        <v>68377</v>
      </c>
    </row>
    <row r="34" spans="1:2" x14ac:dyDescent="0.2">
      <c r="A34" s="11" t="s">
        <v>280</v>
      </c>
      <c r="B34" s="7">
        <v>63020</v>
      </c>
    </row>
    <row r="35" spans="1:2" x14ac:dyDescent="0.2">
      <c r="A35" s="11" t="s">
        <v>122</v>
      </c>
      <c r="B35" s="7">
        <v>62355</v>
      </c>
    </row>
    <row r="36" spans="1:2" x14ac:dyDescent="0.2">
      <c r="A36" s="11" t="s">
        <v>178</v>
      </c>
      <c r="B36" s="7">
        <v>59553</v>
      </c>
    </row>
    <row r="37" spans="1:2" x14ac:dyDescent="0.2">
      <c r="A37" s="11" t="s">
        <v>163</v>
      </c>
      <c r="B37" s="7">
        <v>57367</v>
      </c>
    </row>
    <row r="38" spans="1:2" x14ac:dyDescent="0.2">
      <c r="A38" s="11" t="s">
        <v>197</v>
      </c>
      <c r="B38" s="7">
        <v>56761</v>
      </c>
    </row>
    <row r="39" spans="1:2" x14ac:dyDescent="0.2">
      <c r="A39" s="11" t="s">
        <v>272</v>
      </c>
      <c r="B39" s="7">
        <v>52666</v>
      </c>
    </row>
    <row r="40" spans="1:2" x14ac:dyDescent="0.2">
      <c r="A40" s="11" t="s">
        <v>120</v>
      </c>
      <c r="B40" s="7">
        <v>48864</v>
      </c>
    </row>
    <row r="41" spans="1:2" x14ac:dyDescent="0.2">
      <c r="A41" s="11" t="s">
        <v>162</v>
      </c>
      <c r="B41" s="7">
        <v>45767</v>
      </c>
    </row>
    <row r="42" spans="1:2" x14ac:dyDescent="0.2">
      <c r="A42" s="11" t="s">
        <v>267</v>
      </c>
      <c r="B42" s="7">
        <v>45595</v>
      </c>
    </row>
    <row r="43" spans="1:2" x14ac:dyDescent="0.2">
      <c r="A43" s="11" t="s">
        <v>232</v>
      </c>
      <c r="B43" s="7">
        <v>44627</v>
      </c>
    </row>
    <row r="44" spans="1:2" x14ac:dyDescent="0.2">
      <c r="A44" s="11" t="s">
        <v>202</v>
      </c>
      <c r="B44" s="7">
        <v>42401</v>
      </c>
    </row>
    <row r="45" spans="1:2" x14ac:dyDescent="0.2">
      <c r="A45" s="11" t="s">
        <v>79</v>
      </c>
      <c r="B45" s="7">
        <v>41995</v>
      </c>
    </row>
    <row r="46" spans="1:2" x14ac:dyDescent="0.2">
      <c r="A46" s="11" t="s">
        <v>268</v>
      </c>
      <c r="B46" s="7">
        <v>40262</v>
      </c>
    </row>
    <row r="47" spans="1:2" x14ac:dyDescent="0.2">
      <c r="A47" s="11" t="s">
        <v>183</v>
      </c>
      <c r="B47" s="7">
        <v>38516</v>
      </c>
    </row>
    <row r="48" spans="1:2" x14ac:dyDescent="0.2">
      <c r="A48" s="11" t="s">
        <v>32</v>
      </c>
      <c r="B48" s="7">
        <v>34587</v>
      </c>
    </row>
    <row r="49" spans="1:2" x14ac:dyDescent="0.2">
      <c r="A49" s="11" t="s">
        <v>295</v>
      </c>
      <c r="B49" s="7">
        <v>32617</v>
      </c>
    </row>
    <row r="50" spans="1:2" x14ac:dyDescent="0.2">
      <c r="A50" s="11" t="s">
        <v>269</v>
      </c>
      <c r="B50" s="7">
        <v>31386</v>
      </c>
    </row>
    <row r="51" spans="1:2" x14ac:dyDescent="0.2">
      <c r="A51" s="11" t="s">
        <v>254</v>
      </c>
      <c r="B51" s="7">
        <v>30718</v>
      </c>
    </row>
    <row r="52" spans="1:2" x14ac:dyDescent="0.2">
      <c r="A52" s="11" t="s">
        <v>164</v>
      </c>
      <c r="B52" s="7">
        <v>29804</v>
      </c>
    </row>
    <row r="53" spans="1:2" x14ac:dyDescent="0.2">
      <c r="A53" s="11" t="s">
        <v>169</v>
      </c>
      <c r="B53" s="7">
        <v>29435</v>
      </c>
    </row>
    <row r="54" spans="1:2" x14ac:dyDescent="0.2">
      <c r="A54" s="11" t="s">
        <v>19</v>
      </c>
      <c r="B54" s="7">
        <v>29310</v>
      </c>
    </row>
    <row r="55" spans="1:2" x14ac:dyDescent="0.2">
      <c r="A55" s="11" t="s">
        <v>111</v>
      </c>
      <c r="B55" s="7">
        <v>28109</v>
      </c>
    </row>
    <row r="56" spans="1:2" x14ac:dyDescent="0.2">
      <c r="A56" s="11" t="s">
        <v>252</v>
      </c>
      <c r="B56" s="7">
        <v>28094</v>
      </c>
    </row>
    <row r="57" spans="1:2" x14ac:dyDescent="0.2">
      <c r="A57" s="11" t="s">
        <v>255</v>
      </c>
      <c r="B57" s="7">
        <v>27016</v>
      </c>
    </row>
    <row r="58" spans="1:2" x14ac:dyDescent="0.2">
      <c r="A58" s="11" t="s">
        <v>65</v>
      </c>
      <c r="B58" s="7">
        <v>26367</v>
      </c>
    </row>
    <row r="59" spans="1:2" x14ac:dyDescent="0.2">
      <c r="A59" s="11" t="s">
        <v>56</v>
      </c>
      <c r="B59" s="7">
        <v>26160</v>
      </c>
    </row>
    <row r="60" spans="1:2" x14ac:dyDescent="0.2">
      <c r="A60" s="11" t="s">
        <v>94</v>
      </c>
      <c r="B60" s="7">
        <v>24679</v>
      </c>
    </row>
    <row r="61" spans="1:2" x14ac:dyDescent="0.2">
      <c r="A61" s="11" t="s">
        <v>257</v>
      </c>
      <c r="B61" s="7">
        <v>23902</v>
      </c>
    </row>
    <row r="62" spans="1:2" x14ac:dyDescent="0.2">
      <c r="A62" s="11" t="s">
        <v>43</v>
      </c>
      <c r="B62" s="7">
        <v>21684</v>
      </c>
    </row>
    <row r="63" spans="1:2" x14ac:dyDescent="0.2">
      <c r="A63" s="11" t="s">
        <v>69</v>
      </c>
      <c r="B63" s="7">
        <v>21292</v>
      </c>
    </row>
    <row r="64" spans="1:2" x14ac:dyDescent="0.2">
      <c r="A64" s="11" t="s">
        <v>220</v>
      </c>
      <c r="B64" s="7">
        <v>21226</v>
      </c>
    </row>
    <row r="65" spans="1:2" x14ac:dyDescent="0.2">
      <c r="A65" s="11" t="s">
        <v>140</v>
      </c>
      <c r="B65" s="7">
        <v>20355</v>
      </c>
    </row>
    <row r="66" spans="1:2" x14ac:dyDescent="0.2">
      <c r="A66" s="11" t="s">
        <v>218</v>
      </c>
      <c r="B66" s="7">
        <v>20327</v>
      </c>
    </row>
    <row r="67" spans="1:2" x14ac:dyDescent="0.2">
      <c r="A67" s="11" t="s">
        <v>85</v>
      </c>
      <c r="B67" s="7">
        <v>20233</v>
      </c>
    </row>
    <row r="68" spans="1:2" x14ac:dyDescent="0.2">
      <c r="A68" s="11" t="s">
        <v>299</v>
      </c>
      <c r="B68" s="7">
        <v>19548</v>
      </c>
    </row>
    <row r="69" spans="1:2" x14ac:dyDescent="0.2">
      <c r="A69" s="11" t="s">
        <v>179</v>
      </c>
      <c r="B69" s="7">
        <v>17653</v>
      </c>
    </row>
    <row r="70" spans="1:2" x14ac:dyDescent="0.2">
      <c r="A70" s="11" t="s">
        <v>55</v>
      </c>
      <c r="B70" s="7">
        <v>17447</v>
      </c>
    </row>
    <row r="71" spans="1:2" x14ac:dyDescent="0.2">
      <c r="A71" s="11" t="s">
        <v>246</v>
      </c>
      <c r="B71" s="7">
        <v>17000</v>
      </c>
    </row>
    <row r="72" spans="1:2" x14ac:dyDescent="0.2">
      <c r="A72" s="11" t="s">
        <v>77</v>
      </c>
      <c r="B72" s="7">
        <v>16683</v>
      </c>
    </row>
    <row r="73" spans="1:2" x14ac:dyDescent="0.2">
      <c r="A73" s="11" t="s">
        <v>262</v>
      </c>
      <c r="B73" s="7">
        <v>15593</v>
      </c>
    </row>
    <row r="74" spans="1:2" x14ac:dyDescent="0.2">
      <c r="A74" s="11" t="s">
        <v>244</v>
      </c>
      <c r="B74" s="7">
        <v>15252</v>
      </c>
    </row>
    <row r="75" spans="1:2" x14ac:dyDescent="0.2">
      <c r="A75" s="11" t="s">
        <v>96</v>
      </c>
      <c r="B75" s="7">
        <v>14877</v>
      </c>
    </row>
    <row r="76" spans="1:2" x14ac:dyDescent="0.2">
      <c r="A76" s="11" t="s">
        <v>166</v>
      </c>
      <c r="B76" s="7">
        <v>14478</v>
      </c>
    </row>
    <row r="77" spans="1:2" x14ac:dyDescent="0.2">
      <c r="A77" s="11" t="s">
        <v>229</v>
      </c>
      <c r="B77" s="7">
        <v>13829</v>
      </c>
    </row>
    <row r="78" spans="1:2" x14ac:dyDescent="0.2">
      <c r="A78" s="11" t="s">
        <v>68</v>
      </c>
      <c r="B78" s="7">
        <v>12454</v>
      </c>
    </row>
    <row r="79" spans="1:2" x14ac:dyDescent="0.2">
      <c r="A79" s="11" t="s">
        <v>171</v>
      </c>
      <c r="B79" s="7">
        <v>11950</v>
      </c>
    </row>
    <row r="80" spans="1:2" x14ac:dyDescent="0.2">
      <c r="A80" s="11" t="s">
        <v>121</v>
      </c>
      <c r="B80" s="7">
        <v>11927</v>
      </c>
    </row>
    <row r="81" spans="1:2" x14ac:dyDescent="0.2">
      <c r="A81" s="11" t="s">
        <v>86</v>
      </c>
      <c r="B81" s="7">
        <v>11471</v>
      </c>
    </row>
    <row r="82" spans="1:2" x14ac:dyDescent="0.2">
      <c r="A82" s="11" t="s">
        <v>70</v>
      </c>
      <c r="B82" s="7">
        <v>11054</v>
      </c>
    </row>
    <row r="83" spans="1:2" x14ac:dyDescent="0.2">
      <c r="A83" s="11" t="s">
        <v>16</v>
      </c>
      <c r="B83" s="7">
        <v>10903</v>
      </c>
    </row>
    <row r="84" spans="1:2" x14ac:dyDescent="0.2">
      <c r="A84" s="11" t="s">
        <v>57</v>
      </c>
      <c r="B84" s="7">
        <v>10625</v>
      </c>
    </row>
    <row r="85" spans="1:2" x14ac:dyDescent="0.2">
      <c r="A85" s="11" t="s">
        <v>103</v>
      </c>
      <c r="B85" s="7">
        <v>10613</v>
      </c>
    </row>
    <row r="86" spans="1:2" x14ac:dyDescent="0.2">
      <c r="A86" s="11" t="s">
        <v>274</v>
      </c>
      <c r="B86" s="7">
        <v>10611</v>
      </c>
    </row>
    <row r="87" spans="1:2" x14ac:dyDescent="0.2">
      <c r="A87" s="11" t="s">
        <v>286</v>
      </c>
      <c r="B87" s="7">
        <v>10447</v>
      </c>
    </row>
    <row r="88" spans="1:2" x14ac:dyDescent="0.2">
      <c r="A88" s="11" t="s">
        <v>48</v>
      </c>
      <c r="B88" s="7">
        <v>9455</v>
      </c>
    </row>
    <row r="89" spans="1:2" x14ac:dyDescent="0.2">
      <c r="A89" s="11" t="s">
        <v>42</v>
      </c>
      <c r="B89" s="7">
        <v>9436</v>
      </c>
    </row>
    <row r="90" spans="1:2" x14ac:dyDescent="0.2">
      <c r="A90" s="11" t="s">
        <v>184</v>
      </c>
      <c r="B90" s="7">
        <v>9381</v>
      </c>
    </row>
    <row r="91" spans="1:2" x14ac:dyDescent="0.2">
      <c r="A91" s="11" t="s">
        <v>249</v>
      </c>
      <c r="B91" s="7">
        <v>8886</v>
      </c>
    </row>
    <row r="92" spans="1:2" x14ac:dyDescent="0.2">
      <c r="A92" s="11" t="s">
        <v>138</v>
      </c>
      <c r="B92" s="7">
        <v>8756</v>
      </c>
    </row>
    <row r="93" spans="1:2" x14ac:dyDescent="0.2">
      <c r="A93" s="11" t="s">
        <v>264</v>
      </c>
      <c r="B93" s="7">
        <v>8690</v>
      </c>
    </row>
    <row r="94" spans="1:2" x14ac:dyDescent="0.2">
      <c r="A94" s="11" t="s">
        <v>238</v>
      </c>
      <c r="B94" s="7">
        <v>8434</v>
      </c>
    </row>
    <row r="95" spans="1:2" x14ac:dyDescent="0.2">
      <c r="A95" s="11" t="s">
        <v>234</v>
      </c>
      <c r="B95" s="7">
        <v>8367</v>
      </c>
    </row>
    <row r="96" spans="1:2" x14ac:dyDescent="0.2">
      <c r="A96" s="11" t="s">
        <v>142</v>
      </c>
      <c r="B96" s="7">
        <v>7329</v>
      </c>
    </row>
    <row r="97" spans="1:2" x14ac:dyDescent="0.2">
      <c r="A97" s="11" t="s">
        <v>41</v>
      </c>
      <c r="B97" s="7">
        <v>7236</v>
      </c>
    </row>
    <row r="98" spans="1:2" x14ac:dyDescent="0.2">
      <c r="A98" s="11" t="s">
        <v>290</v>
      </c>
      <c r="B98" s="7">
        <v>7126</v>
      </c>
    </row>
    <row r="99" spans="1:2" x14ac:dyDescent="0.2">
      <c r="A99" s="11" t="s">
        <v>270</v>
      </c>
      <c r="B99" s="7">
        <v>7020</v>
      </c>
    </row>
    <row r="100" spans="1:2" x14ac:dyDescent="0.2">
      <c r="A100" s="11" t="s">
        <v>30</v>
      </c>
      <c r="B100" s="7">
        <v>7002</v>
      </c>
    </row>
    <row r="101" spans="1:2" x14ac:dyDescent="0.2">
      <c r="A101" s="12"/>
    </row>
  </sheetData>
  <phoneticPr fontId="7" type="noConversion"/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1ADC7-9FE3-46F9-8703-98F4E6E8A868}">
  <dimension ref="A1:B101"/>
  <sheetViews>
    <sheetView topLeftCell="A65" workbookViewId="0">
      <selection activeCell="B2" sqref="B2:B100"/>
    </sheetView>
  </sheetViews>
  <sheetFormatPr baseColWidth="10" defaultColWidth="8.83203125" defaultRowHeight="15" x14ac:dyDescent="0.2"/>
  <cols>
    <col min="1" max="1" width="22" style="8" customWidth="1"/>
    <col min="2" max="2" width="17.33203125" style="8" customWidth="1"/>
    <col min="3" max="16384" width="8.83203125" style="8"/>
  </cols>
  <sheetData>
    <row r="1" spans="1:2" x14ac:dyDescent="0.2">
      <c r="A1" s="9" t="s">
        <v>301</v>
      </c>
      <c r="B1" s="10" t="s">
        <v>4</v>
      </c>
    </row>
    <row r="2" spans="1:2" x14ac:dyDescent="0.2">
      <c r="A2" s="11" t="s">
        <v>251</v>
      </c>
      <c r="B2" s="7">
        <v>525627</v>
      </c>
    </row>
    <row r="3" spans="1:2" x14ac:dyDescent="0.2">
      <c r="A3" s="11" t="s">
        <v>152</v>
      </c>
      <c r="B3" s="7">
        <v>458455</v>
      </c>
    </row>
    <row r="4" spans="1:2" x14ac:dyDescent="0.2">
      <c r="A4" s="11" t="s">
        <v>161</v>
      </c>
      <c r="B4" s="7">
        <v>352156</v>
      </c>
    </row>
    <row r="5" spans="1:2" x14ac:dyDescent="0.2">
      <c r="A5" s="11" t="s">
        <v>237</v>
      </c>
      <c r="B5" s="7">
        <v>312906</v>
      </c>
    </row>
    <row r="6" spans="1:2" x14ac:dyDescent="0.2">
      <c r="A6" s="11" t="s">
        <v>275</v>
      </c>
      <c r="B6" s="7">
        <v>310296</v>
      </c>
    </row>
    <row r="7" spans="1:2" x14ac:dyDescent="0.2">
      <c r="A7" s="11" t="s">
        <v>191</v>
      </c>
      <c r="B7" s="7">
        <v>278959</v>
      </c>
    </row>
    <row r="8" spans="1:2" x14ac:dyDescent="0.2">
      <c r="A8" s="11" t="s">
        <v>261</v>
      </c>
      <c r="B8" s="7">
        <v>263533</v>
      </c>
    </row>
    <row r="9" spans="1:2" x14ac:dyDescent="0.2">
      <c r="A9" s="11" t="s">
        <v>250</v>
      </c>
      <c r="B9" s="7">
        <v>257561</v>
      </c>
    </row>
    <row r="10" spans="1:2" x14ac:dyDescent="0.2">
      <c r="A10" s="11" t="s">
        <v>173</v>
      </c>
      <c r="B10" s="7">
        <v>179315</v>
      </c>
    </row>
    <row r="11" spans="1:2" x14ac:dyDescent="0.2">
      <c r="A11" s="11" t="s">
        <v>208</v>
      </c>
      <c r="B11" s="7">
        <v>159285</v>
      </c>
    </row>
    <row r="12" spans="1:2" x14ac:dyDescent="0.2">
      <c r="A12" s="11" t="s">
        <v>268</v>
      </c>
      <c r="B12" s="7">
        <v>112377</v>
      </c>
    </row>
    <row r="13" spans="1:2" x14ac:dyDescent="0.2">
      <c r="A13" s="11" t="s">
        <v>286</v>
      </c>
      <c r="B13" s="7">
        <v>103021</v>
      </c>
    </row>
    <row r="14" spans="1:2" x14ac:dyDescent="0.2">
      <c r="A14" s="11" t="s">
        <v>210</v>
      </c>
      <c r="B14" s="7">
        <v>98252</v>
      </c>
    </row>
    <row r="15" spans="1:2" x14ac:dyDescent="0.2">
      <c r="A15" s="11" t="s">
        <v>288</v>
      </c>
      <c r="B15" s="7">
        <v>97276</v>
      </c>
    </row>
    <row r="16" spans="1:2" x14ac:dyDescent="0.2">
      <c r="A16" s="11" t="s">
        <v>228</v>
      </c>
      <c r="B16" s="7">
        <v>89922</v>
      </c>
    </row>
    <row r="17" spans="1:2" x14ac:dyDescent="0.2">
      <c r="A17" s="11" t="s">
        <v>280</v>
      </c>
      <c r="B17" s="7">
        <v>73158</v>
      </c>
    </row>
    <row r="18" spans="1:2" x14ac:dyDescent="0.2">
      <c r="A18" s="11" t="s">
        <v>232</v>
      </c>
      <c r="B18" s="7">
        <v>60581</v>
      </c>
    </row>
    <row r="19" spans="1:2" x14ac:dyDescent="0.2">
      <c r="A19" s="11" t="s">
        <v>285</v>
      </c>
      <c r="B19" s="7">
        <v>59356</v>
      </c>
    </row>
    <row r="20" spans="1:2" x14ac:dyDescent="0.2">
      <c r="A20" s="11" t="s">
        <v>192</v>
      </c>
      <c r="B20" s="7">
        <v>58616</v>
      </c>
    </row>
    <row r="21" spans="1:2" x14ac:dyDescent="0.2">
      <c r="A21" s="11" t="s">
        <v>214</v>
      </c>
      <c r="B21" s="7">
        <v>56988</v>
      </c>
    </row>
    <row r="22" spans="1:2" x14ac:dyDescent="0.2">
      <c r="A22" s="11" t="s">
        <v>174</v>
      </c>
      <c r="B22" s="7">
        <v>47826</v>
      </c>
    </row>
    <row r="23" spans="1:2" x14ac:dyDescent="0.2">
      <c r="A23" s="11" t="s">
        <v>185</v>
      </c>
      <c r="B23" s="7">
        <v>47457</v>
      </c>
    </row>
    <row r="24" spans="1:2" x14ac:dyDescent="0.2">
      <c r="A24" s="11" t="s">
        <v>79</v>
      </c>
      <c r="B24" s="7">
        <v>45288</v>
      </c>
    </row>
    <row r="25" spans="1:2" x14ac:dyDescent="0.2">
      <c r="A25" s="11" t="s">
        <v>220</v>
      </c>
      <c r="B25" s="7">
        <v>44231</v>
      </c>
    </row>
    <row r="26" spans="1:2" x14ac:dyDescent="0.2">
      <c r="A26" s="11" t="s">
        <v>213</v>
      </c>
      <c r="B26" s="7">
        <v>39766</v>
      </c>
    </row>
    <row r="27" spans="1:2" x14ac:dyDescent="0.2">
      <c r="A27" s="11" t="s">
        <v>258</v>
      </c>
      <c r="B27" s="7">
        <v>36280</v>
      </c>
    </row>
    <row r="28" spans="1:2" x14ac:dyDescent="0.2">
      <c r="A28" s="11" t="s">
        <v>200</v>
      </c>
      <c r="B28" s="7">
        <v>33884</v>
      </c>
    </row>
    <row r="29" spans="1:2" x14ac:dyDescent="0.2">
      <c r="A29" s="11" t="s">
        <v>190</v>
      </c>
      <c r="B29" s="7">
        <v>32997</v>
      </c>
    </row>
    <row r="30" spans="1:2" x14ac:dyDescent="0.2">
      <c r="A30" s="11" t="s">
        <v>244</v>
      </c>
      <c r="B30" s="7">
        <v>31668</v>
      </c>
    </row>
    <row r="31" spans="1:2" x14ac:dyDescent="0.2">
      <c r="A31" s="11" t="s">
        <v>240</v>
      </c>
      <c r="B31" s="7">
        <v>30851</v>
      </c>
    </row>
    <row r="32" spans="1:2" x14ac:dyDescent="0.2">
      <c r="A32" s="11" t="s">
        <v>287</v>
      </c>
      <c r="B32" s="7">
        <v>29999</v>
      </c>
    </row>
    <row r="33" spans="1:2" x14ac:dyDescent="0.2">
      <c r="A33" s="11" t="s">
        <v>229</v>
      </c>
      <c r="B33" s="7">
        <v>29672</v>
      </c>
    </row>
    <row r="34" spans="1:2" x14ac:dyDescent="0.2">
      <c r="A34" s="11" t="s">
        <v>106</v>
      </c>
      <c r="B34" s="7">
        <v>28801</v>
      </c>
    </row>
    <row r="35" spans="1:2" x14ac:dyDescent="0.2">
      <c r="A35" s="11" t="s">
        <v>262</v>
      </c>
      <c r="B35" s="7">
        <v>28110</v>
      </c>
    </row>
    <row r="36" spans="1:2" x14ac:dyDescent="0.2">
      <c r="A36" s="11" t="s">
        <v>276</v>
      </c>
      <c r="B36" s="7">
        <v>26857</v>
      </c>
    </row>
    <row r="37" spans="1:2" x14ac:dyDescent="0.2">
      <c r="A37" s="11" t="s">
        <v>299</v>
      </c>
      <c r="B37" s="7">
        <v>26554</v>
      </c>
    </row>
    <row r="38" spans="1:2" x14ac:dyDescent="0.2">
      <c r="A38" s="11" t="s">
        <v>243</v>
      </c>
      <c r="B38" s="7">
        <v>25831</v>
      </c>
    </row>
    <row r="39" spans="1:2" x14ac:dyDescent="0.2">
      <c r="A39" s="11" t="s">
        <v>230</v>
      </c>
      <c r="B39" s="7">
        <v>25358</v>
      </c>
    </row>
    <row r="40" spans="1:2" x14ac:dyDescent="0.2">
      <c r="A40" s="11" t="s">
        <v>271</v>
      </c>
      <c r="B40" s="7">
        <v>25046</v>
      </c>
    </row>
    <row r="41" spans="1:2" x14ac:dyDescent="0.2">
      <c r="A41" s="11" t="s">
        <v>48</v>
      </c>
      <c r="B41" s="7">
        <v>24625</v>
      </c>
    </row>
    <row r="42" spans="1:2" x14ac:dyDescent="0.2">
      <c r="A42" s="11" t="s">
        <v>71</v>
      </c>
      <c r="B42" s="7">
        <v>23329</v>
      </c>
    </row>
    <row r="43" spans="1:2" x14ac:dyDescent="0.2">
      <c r="A43" s="11" t="s">
        <v>170</v>
      </c>
      <c r="B43" s="7">
        <v>22606</v>
      </c>
    </row>
    <row r="44" spans="1:2" x14ac:dyDescent="0.2">
      <c r="A44" s="11" t="s">
        <v>283</v>
      </c>
      <c r="B44" s="7">
        <v>21895</v>
      </c>
    </row>
    <row r="45" spans="1:2" x14ac:dyDescent="0.2">
      <c r="A45" s="11" t="s">
        <v>270</v>
      </c>
      <c r="B45" s="7">
        <v>21180</v>
      </c>
    </row>
    <row r="46" spans="1:2" x14ac:dyDescent="0.2">
      <c r="A46" s="11" t="s">
        <v>249</v>
      </c>
      <c r="B46" s="7">
        <v>20864</v>
      </c>
    </row>
    <row r="47" spans="1:2" x14ac:dyDescent="0.2">
      <c r="A47" s="11" t="s">
        <v>205</v>
      </c>
      <c r="B47" s="7">
        <v>19961</v>
      </c>
    </row>
    <row r="48" spans="1:2" x14ac:dyDescent="0.2">
      <c r="A48" s="11" t="s">
        <v>279</v>
      </c>
      <c r="B48" s="7">
        <v>18448</v>
      </c>
    </row>
    <row r="49" spans="1:2" x14ac:dyDescent="0.2">
      <c r="A49" s="11" t="s">
        <v>66</v>
      </c>
      <c r="B49" s="7">
        <v>18386</v>
      </c>
    </row>
    <row r="50" spans="1:2" x14ac:dyDescent="0.2">
      <c r="A50" s="11" t="s">
        <v>295</v>
      </c>
      <c r="B50" s="7">
        <v>17155</v>
      </c>
    </row>
    <row r="51" spans="1:2" x14ac:dyDescent="0.2">
      <c r="A51" s="11" t="s">
        <v>263</v>
      </c>
      <c r="B51" s="7">
        <v>16763</v>
      </c>
    </row>
    <row r="52" spans="1:2" x14ac:dyDescent="0.2">
      <c r="A52" s="11" t="s">
        <v>179</v>
      </c>
      <c r="B52" s="7">
        <v>16367</v>
      </c>
    </row>
    <row r="53" spans="1:2" x14ac:dyDescent="0.2">
      <c r="A53" s="11" t="s">
        <v>186</v>
      </c>
      <c r="B53" s="7">
        <v>14591</v>
      </c>
    </row>
    <row r="54" spans="1:2" x14ac:dyDescent="0.2">
      <c r="A54" s="11" t="s">
        <v>132</v>
      </c>
      <c r="B54" s="7">
        <v>14265</v>
      </c>
    </row>
    <row r="55" spans="1:2" x14ac:dyDescent="0.2">
      <c r="A55" s="11" t="s">
        <v>61</v>
      </c>
      <c r="B55" s="7">
        <v>14205</v>
      </c>
    </row>
    <row r="56" spans="1:2" x14ac:dyDescent="0.2">
      <c r="A56" s="11" t="s">
        <v>264</v>
      </c>
      <c r="B56" s="7">
        <v>13824</v>
      </c>
    </row>
    <row r="57" spans="1:2" x14ac:dyDescent="0.2">
      <c r="A57" s="11" t="s">
        <v>225</v>
      </c>
      <c r="B57" s="7">
        <v>13518</v>
      </c>
    </row>
    <row r="58" spans="1:2" x14ac:dyDescent="0.2">
      <c r="A58" s="11" t="s">
        <v>266</v>
      </c>
      <c r="B58" s="7">
        <v>13515</v>
      </c>
    </row>
    <row r="59" spans="1:2" x14ac:dyDescent="0.2">
      <c r="A59" s="11" t="s">
        <v>274</v>
      </c>
      <c r="B59" s="7">
        <v>13268</v>
      </c>
    </row>
    <row r="60" spans="1:2" x14ac:dyDescent="0.2">
      <c r="A60" s="11" t="s">
        <v>150</v>
      </c>
      <c r="B60" s="7">
        <v>13244</v>
      </c>
    </row>
    <row r="61" spans="1:2" x14ac:dyDescent="0.2">
      <c r="A61" s="11" t="s">
        <v>202</v>
      </c>
      <c r="B61" s="7">
        <v>13105</v>
      </c>
    </row>
    <row r="62" spans="1:2" x14ac:dyDescent="0.2">
      <c r="A62" s="11" t="s">
        <v>209</v>
      </c>
      <c r="B62" s="7">
        <v>13020</v>
      </c>
    </row>
    <row r="63" spans="1:2" x14ac:dyDescent="0.2">
      <c r="A63" s="11" t="s">
        <v>35</v>
      </c>
      <c r="B63" s="7">
        <v>12426</v>
      </c>
    </row>
    <row r="64" spans="1:2" x14ac:dyDescent="0.2">
      <c r="A64" s="11" t="s">
        <v>140</v>
      </c>
      <c r="B64" s="7">
        <v>12377</v>
      </c>
    </row>
    <row r="65" spans="1:2" x14ac:dyDescent="0.2">
      <c r="A65" s="11" t="s">
        <v>201</v>
      </c>
      <c r="B65" s="7">
        <v>11962</v>
      </c>
    </row>
    <row r="66" spans="1:2" x14ac:dyDescent="0.2">
      <c r="A66" s="11" t="s">
        <v>259</v>
      </c>
      <c r="B66" s="7">
        <v>11826</v>
      </c>
    </row>
    <row r="67" spans="1:2" x14ac:dyDescent="0.2">
      <c r="A67" s="11" t="s">
        <v>196</v>
      </c>
      <c r="B67" s="7">
        <v>10889</v>
      </c>
    </row>
    <row r="68" spans="1:2" x14ac:dyDescent="0.2">
      <c r="A68" s="11" t="s">
        <v>33</v>
      </c>
      <c r="B68" s="7">
        <v>10643</v>
      </c>
    </row>
    <row r="69" spans="1:2" x14ac:dyDescent="0.2">
      <c r="A69" s="11" t="s">
        <v>158</v>
      </c>
      <c r="B69" s="7">
        <v>10484</v>
      </c>
    </row>
    <row r="70" spans="1:2" x14ac:dyDescent="0.2">
      <c r="A70" s="11" t="s">
        <v>47</v>
      </c>
      <c r="B70" s="7">
        <v>10363</v>
      </c>
    </row>
    <row r="71" spans="1:2" x14ac:dyDescent="0.2">
      <c r="A71" s="11" t="s">
        <v>53</v>
      </c>
      <c r="B71" s="7">
        <v>10272</v>
      </c>
    </row>
    <row r="72" spans="1:2" x14ac:dyDescent="0.2">
      <c r="A72" s="11" t="s">
        <v>291</v>
      </c>
      <c r="B72" s="7">
        <v>10067</v>
      </c>
    </row>
    <row r="73" spans="1:2" x14ac:dyDescent="0.2">
      <c r="A73" s="11" t="s">
        <v>204</v>
      </c>
      <c r="B73" s="7">
        <v>10026</v>
      </c>
    </row>
    <row r="74" spans="1:2" x14ac:dyDescent="0.2">
      <c r="A74" s="11" t="s">
        <v>24</v>
      </c>
      <c r="B74" s="7">
        <v>9870</v>
      </c>
    </row>
    <row r="75" spans="1:2" x14ac:dyDescent="0.2">
      <c r="A75" s="11" t="s">
        <v>277</v>
      </c>
      <c r="B75" s="7">
        <v>9854</v>
      </c>
    </row>
    <row r="76" spans="1:2" x14ac:dyDescent="0.2">
      <c r="A76" s="11" t="s">
        <v>260</v>
      </c>
      <c r="B76" s="7">
        <v>9851</v>
      </c>
    </row>
    <row r="77" spans="1:2" x14ac:dyDescent="0.2">
      <c r="A77" s="11" t="s">
        <v>117</v>
      </c>
      <c r="B77" s="7">
        <v>9773</v>
      </c>
    </row>
    <row r="78" spans="1:2" x14ac:dyDescent="0.2">
      <c r="A78" s="11" t="s">
        <v>45</v>
      </c>
      <c r="B78" s="7">
        <v>9587</v>
      </c>
    </row>
    <row r="79" spans="1:2" x14ac:dyDescent="0.2">
      <c r="A79" s="11" t="s">
        <v>147</v>
      </c>
      <c r="B79" s="7">
        <v>9580</v>
      </c>
    </row>
    <row r="80" spans="1:2" x14ac:dyDescent="0.2">
      <c r="A80" s="11" t="s">
        <v>256</v>
      </c>
      <c r="B80" s="7">
        <v>9478</v>
      </c>
    </row>
    <row r="81" spans="1:2" x14ac:dyDescent="0.2">
      <c r="A81" s="11" t="s">
        <v>11</v>
      </c>
      <c r="B81" s="7">
        <v>9445</v>
      </c>
    </row>
    <row r="82" spans="1:2" x14ac:dyDescent="0.2">
      <c r="A82" s="11" t="s">
        <v>67</v>
      </c>
      <c r="B82" s="7">
        <v>9309</v>
      </c>
    </row>
    <row r="83" spans="1:2" x14ac:dyDescent="0.2">
      <c r="A83" s="11" t="s">
        <v>74</v>
      </c>
      <c r="B83" s="7">
        <v>9299</v>
      </c>
    </row>
    <row r="84" spans="1:2" x14ac:dyDescent="0.2">
      <c r="A84" s="11" t="s">
        <v>155</v>
      </c>
      <c r="B84" s="7">
        <v>9180</v>
      </c>
    </row>
    <row r="85" spans="1:2" x14ac:dyDescent="0.2">
      <c r="A85" s="11" t="s">
        <v>278</v>
      </c>
      <c r="B85" s="7">
        <v>9143</v>
      </c>
    </row>
    <row r="86" spans="1:2" x14ac:dyDescent="0.2">
      <c r="A86" s="11" t="s">
        <v>165</v>
      </c>
      <c r="B86" s="7">
        <v>8987</v>
      </c>
    </row>
    <row r="87" spans="1:2" x14ac:dyDescent="0.2">
      <c r="A87" s="11" t="s">
        <v>273</v>
      </c>
      <c r="B87" s="7">
        <v>8707</v>
      </c>
    </row>
    <row r="88" spans="1:2" x14ac:dyDescent="0.2">
      <c r="A88" s="11" t="s">
        <v>81</v>
      </c>
      <c r="B88" s="7">
        <v>8473</v>
      </c>
    </row>
    <row r="89" spans="1:2" x14ac:dyDescent="0.2">
      <c r="A89" s="11" t="s">
        <v>272</v>
      </c>
      <c r="B89" s="7">
        <v>8378</v>
      </c>
    </row>
    <row r="90" spans="1:2" x14ac:dyDescent="0.2">
      <c r="A90" s="11" t="s">
        <v>180</v>
      </c>
      <c r="B90" s="7">
        <v>8377</v>
      </c>
    </row>
    <row r="91" spans="1:2" x14ac:dyDescent="0.2">
      <c r="A91" s="11" t="s">
        <v>73</v>
      </c>
      <c r="B91" s="7">
        <v>8376</v>
      </c>
    </row>
    <row r="92" spans="1:2" x14ac:dyDescent="0.2">
      <c r="A92" s="11" t="s">
        <v>145</v>
      </c>
      <c r="B92" s="7">
        <v>8115</v>
      </c>
    </row>
    <row r="93" spans="1:2" x14ac:dyDescent="0.2">
      <c r="A93" s="11" t="s">
        <v>198</v>
      </c>
      <c r="B93" s="7">
        <v>7966</v>
      </c>
    </row>
    <row r="94" spans="1:2" x14ac:dyDescent="0.2">
      <c r="A94" s="11" t="s">
        <v>128</v>
      </c>
      <c r="B94" s="7">
        <v>7606</v>
      </c>
    </row>
    <row r="95" spans="1:2" x14ac:dyDescent="0.2">
      <c r="A95" s="11" t="s">
        <v>114</v>
      </c>
      <c r="B95" s="7">
        <v>7560</v>
      </c>
    </row>
    <row r="96" spans="1:2" x14ac:dyDescent="0.2">
      <c r="A96" s="11" t="s">
        <v>257</v>
      </c>
      <c r="B96" s="7">
        <v>7553</v>
      </c>
    </row>
    <row r="97" spans="1:2" x14ac:dyDescent="0.2">
      <c r="A97" s="11" t="s">
        <v>217</v>
      </c>
      <c r="B97" s="7">
        <v>7336</v>
      </c>
    </row>
    <row r="98" spans="1:2" x14ac:dyDescent="0.2">
      <c r="A98" s="11" t="s">
        <v>135</v>
      </c>
      <c r="B98" s="7">
        <v>7325</v>
      </c>
    </row>
    <row r="99" spans="1:2" x14ac:dyDescent="0.2">
      <c r="A99" s="11" t="s">
        <v>212</v>
      </c>
      <c r="B99" s="7">
        <v>7145</v>
      </c>
    </row>
    <row r="100" spans="1:2" x14ac:dyDescent="0.2">
      <c r="A100" s="11" t="s">
        <v>70</v>
      </c>
      <c r="B100" s="7">
        <v>6975</v>
      </c>
    </row>
    <row r="101" spans="1:2" x14ac:dyDescent="0.2">
      <c r="A101" s="13"/>
      <c r="B101" s="12"/>
    </row>
  </sheetData>
  <phoneticPr fontId="7" type="noConversion"/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C0269-7458-4440-B70A-5EB21E0616C2}">
  <dimension ref="A1:B100"/>
  <sheetViews>
    <sheetView workbookViewId="0">
      <selection activeCell="A4" sqref="A4"/>
    </sheetView>
  </sheetViews>
  <sheetFormatPr baseColWidth="10" defaultColWidth="8.83203125" defaultRowHeight="15" x14ac:dyDescent="0.2"/>
  <cols>
    <col min="1" max="1" width="57.6640625" style="5" customWidth="1"/>
    <col min="2" max="2" width="16.6640625" style="5" bestFit="1" customWidth="1"/>
    <col min="3" max="16384" width="8.83203125" style="5"/>
  </cols>
  <sheetData>
    <row r="1" spans="1:2" x14ac:dyDescent="0.2">
      <c r="A1" s="9" t="s">
        <v>301</v>
      </c>
      <c r="B1" s="10" t="s">
        <v>5</v>
      </c>
    </row>
    <row r="2" spans="1:2" x14ac:dyDescent="0.2">
      <c r="A2" s="6" t="s">
        <v>6</v>
      </c>
      <c r="B2" s="7">
        <v>1664</v>
      </c>
    </row>
    <row r="3" spans="1:2" x14ac:dyDescent="0.2">
      <c r="A3" s="6" t="s">
        <v>8</v>
      </c>
      <c r="B3" s="7">
        <v>827</v>
      </c>
    </row>
    <row r="4" spans="1:2" x14ac:dyDescent="0.2">
      <c r="A4" s="6" t="s">
        <v>7</v>
      </c>
      <c r="B4" s="7">
        <v>3795</v>
      </c>
    </row>
    <row r="5" spans="1:2" x14ac:dyDescent="0.2">
      <c r="A5" s="6" t="s">
        <v>11</v>
      </c>
      <c r="B5" s="7">
        <v>6852</v>
      </c>
    </row>
    <row r="6" spans="1:2" x14ac:dyDescent="0.2">
      <c r="A6" s="6" t="s">
        <v>14</v>
      </c>
      <c r="B6" s="7">
        <v>1828</v>
      </c>
    </row>
    <row r="7" spans="1:2" x14ac:dyDescent="0.2">
      <c r="A7" s="6" t="s">
        <v>18</v>
      </c>
      <c r="B7" s="7">
        <v>1647</v>
      </c>
    </row>
    <row r="8" spans="1:2" x14ac:dyDescent="0.2">
      <c r="A8" s="6" t="s">
        <v>21</v>
      </c>
      <c r="B8" s="7">
        <v>4014</v>
      </c>
    </row>
    <row r="9" spans="1:2" x14ac:dyDescent="0.2">
      <c r="A9" s="6" t="s">
        <v>22</v>
      </c>
      <c r="B9" s="7">
        <v>322</v>
      </c>
    </row>
    <row r="10" spans="1:2" x14ac:dyDescent="0.2">
      <c r="A10" s="6" t="s">
        <v>31</v>
      </c>
      <c r="B10" s="7">
        <v>2132</v>
      </c>
    </row>
    <row r="11" spans="1:2" x14ac:dyDescent="0.2">
      <c r="A11" s="6" t="s">
        <v>36</v>
      </c>
      <c r="B11" s="7">
        <v>774</v>
      </c>
    </row>
    <row r="12" spans="1:2" x14ac:dyDescent="0.2">
      <c r="A12" s="6" t="s">
        <v>37</v>
      </c>
      <c r="B12" s="7">
        <v>1512</v>
      </c>
    </row>
    <row r="13" spans="1:2" x14ac:dyDescent="0.2">
      <c r="A13" s="6" t="s">
        <v>39</v>
      </c>
      <c r="B13" s="7">
        <v>993</v>
      </c>
    </row>
    <row r="14" spans="1:2" x14ac:dyDescent="0.2">
      <c r="A14" s="6" t="s">
        <v>40</v>
      </c>
      <c r="B14" s="7">
        <v>2443</v>
      </c>
    </row>
    <row r="15" spans="1:2" x14ac:dyDescent="0.2">
      <c r="A15" s="6" t="s">
        <v>59</v>
      </c>
      <c r="B15" s="7">
        <v>231</v>
      </c>
    </row>
    <row r="16" spans="1:2" x14ac:dyDescent="0.2">
      <c r="A16" s="6" t="s">
        <v>62</v>
      </c>
      <c r="B16" s="7">
        <v>1281</v>
      </c>
    </row>
    <row r="17" spans="1:2" x14ac:dyDescent="0.2">
      <c r="A17" s="6" t="s">
        <v>63</v>
      </c>
      <c r="B17" s="7">
        <v>2165</v>
      </c>
    </row>
    <row r="18" spans="1:2" x14ac:dyDescent="0.2">
      <c r="A18" s="6" t="s">
        <v>79</v>
      </c>
      <c r="B18" s="7">
        <v>45288</v>
      </c>
    </row>
    <row r="19" spans="1:2" x14ac:dyDescent="0.2">
      <c r="A19" s="6" t="s">
        <v>81</v>
      </c>
      <c r="B19" s="7">
        <v>8473</v>
      </c>
    </row>
    <row r="20" spans="1:2" x14ac:dyDescent="0.2">
      <c r="A20" s="6" t="s">
        <v>82</v>
      </c>
      <c r="B20" s="7">
        <v>345</v>
      </c>
    </row>
    <row r="21" spans="1:2" x14ac:dyDescent="0.2">
      <c r="A21" s="6" t="s">
        <v>84</v>
      </c>
      <c r="B21" s="7">
        <v>312</v>
      </c>
    </row>
    <row r="22" spans="1:2" x14ac:dyDescent="0.2">
      <c r="A22" s="6" t="s">
        <v>87</v>
      </c>
      <c r="B22" s="7">
        <v>1194</v>
      </c>
    </row>
    <row r="23" spans="1:2" x14ac:dyDescent="0.2">
      <c r="A23" s="6" t="s">
        <v>88</v>
      </c>
      <c r="B23" s="7">
        <v>260</v>
      </c>
    </row>
    <row r="24" spans="1:2" x14ac:dyDescent="0.2">
      <c r="A24" s="6" t="s">
        <v>89</v>
      </c>
      <c r="B24" s="7">
        <v>531</v>
      </c>
    </row>
    <row r="25" spans="1:2" x14ac:dyDescent="0.2">
      <c r="A25" s="6" t="s">
        <v>91</v>
      </c>
      <c r="B25" s="7">
        <v>318</v>
      </c>
    </row>
    <row r="26" spans="1:2" x14ac:dyDescent="0.2">
      <c r="A26" s="6" t="s">
        <v>92</v>
      </c>
      <c r="B26" s="7">
        <v>4182</v>
      </c>
    </row>
    <row r="27" spans="1:2" x14ac:dyDescent="0.2">
      <c r="A27" s="6" t="s">
        <v>95</v>
      </c>
      <c r="B27" s="7">
        <v>262</v>
      </c>
    </row>
    <row r="28" spans="1:2" x14ac:dyDescent="0.2">
      <c r="A28" s="6" t="s">
        <v>98</v>
      </c>
      <c r="B28" s="7">
        <v>535</v>
      </c>
    </row>
    <row r="29" spans="1:2" x14ac:dyDescent="0.2">
      <c r="A29" s="6" t="s">
        <v>99</v>
      </c>
      <c r="B29" s="7">
        <v>1362</v>
      </c>
    </row>
    <row r="30" spans="1:2" x14ac:dyDescent="0.2">
      <c r="A30" s="6" t="s">
        <v>104</v>
      </c>
      <c r="B30" s="7">
        <v>241</v>
      </c>
    </row>
    <row r="31" spans="1:2" x14ac:dyDescent="0.2">
      <c r="A31" s="6" t="s">
        <v>107</v>
      </c>
      <c r="B31" s="7">
        <v>791</v>
      </c>
    </row>
    <row r="32" spans="1:2" x14ac:dyDescent="0.2">
      <c r="A32" s="6" t="s">
        <v>108</v>
      </c>
      <c r="B32" s="7">
        <v>401</v>
      </c>
    </row>
    <row r="33" spans="1:2" x14ac:dyDescent="0.2">
      <c r="A33" s="6" t="s">
        <v>112</v>
      </c>
      <c r="B33" s="7">
        <v>767</v>
      </c>
    </row>
    <row r="34" spans="1:2" x14ac:dyDescent="0.2">
      <c r="A34" s="6" t="s">
        <v>113</v>
      </c>
      <c r="B34" s="7">
        <v>1322</v>
      </c>
    </row>
    <row r="35" spans="1:2" x14ac:dyDescent="0.2">
      <c r="A35" s="6" t="s">
        <v>116</v>
      </c>
      <c r="B35" s="7">
        <v>1295</v>
      </c>
    </row>
    <row r="36" spans="1:2" x14ac:dyDescent="0.2">
      <c r="A36" s="6" t="s">
        <v>119</v>
      </c>
      <c r="B36" s="7">
        <v>188</v>
      </c>
    </row>
    <row r="37" spans="1:2" x14ac:dyDescent="0.2">
      <c r="A37" s="6" t="s">
        <v>130</v>
      </c>
      <c r="B37" s="7">
        <v>1161</v>
      </c>
    </row>
    <row r="38" spans="1:2" x14ac:dyDescent="0.2">
      <c r="A38" s="6" t="s">
        <v>131</v>
      </c>
      <c r="B38" s="7">
        <v>669</v>
      </c>
    </row>
    <row r="39" spans="1:2" x14ac:dyDescent="0.2">
      <c r="A39" s="6" t="s">
        <v>134</v>
      </c>
      <c r="B39" s="7">
        <v>2172</v>
      </c>
    </row>
    <row r="40" spans="1:2" x14ac:dyDescent="0.2">
      <c r="A40" s="6" t="s">
        <v>136</v>
      </c>
      <c r="B40" s="7">
        <v>1501</v>
      </c>
    </row>
    <row r="41" spans="1:2" x14ac:dyDescent="0.2">
      <c r="A41" s="6" t="s">
        <v>137</v>
      </c>
      <c r="B41" s="7">
        <v>616</v>
      </c>
    </row>
    <row r="42" spans="1:2" x14ac:dyDescent="0.2">
      <c r="A42" s="6" t="s">
        <v>141</v>
      </c>
      <c r="B42" s="7">
        <v>339</v>
      </c>
    </row>
    <row r="43" spans="1:2" x14ac:dyDescent="0.2">
      <c r="A43" s="6" t="s">
        <v>143</v>
      </c>
      <c r="B43" s="7">
        <v>634</v>
      </c>
    </row>
    <row r="44" spans="1:2" x14ac:dyDescent="0.2">
      <c r="A44" s="6" t="s">
        <v>145</v>
      </c>
      <c r="B44" s="7">
        <v>8115</v>
      </c>
    </row>
    <row r="45" spans="1:2" x14ac:dyDescent="0.2">
      <c r="A45" s="6" t="s">
        <v>152</v>
      </c>
      <c r="B45" s="7">
        <v>16679</v>
      </c>
    </row>
    <row r="46" spans="1:2" x14ac:dyDescent="0.2">
      <c r="A46" s="6" t="s">
        <v>155</v>
      </c>
      <c r="B46" s="7">
        <v>1572</v>
      </c>
    </row>
    <row r="47" spans="1:2" x14ac:dyDescent="0.2">
      <c r="A47" s="6" t="s">
        <v>158</v>
      </c>
      <c r="B47" s="7">
        <v>10178</v>
      </c>
    </row>
    <row r="48" spans="1:2" x14ac:dyDescent="0.2">
      <c r="A48" s="6" t="s">
        <v>161</v>
      </c>
      <c r="B48" s="7">
        <v>299626</v>
      </c>
    </row>
    <row r="49" spans="1:2" x14ac:dyDescent="0.2">
      <c r="A49" s="6" t="s">
        <v>166</v>
      </c>
      <c r="B49" s="7">
        <v>3432</v>
      </c>
    </row>
    <row r="50" spans="1:2" x14ac:dyDescent="0.2">
      <c r="A50" s="6" t="s">
        <v>168</v>
      </c>
      <c r="B50" s="7">
        <v>690</v>
      </c>
    </row>
    <row r="51" spans="1:2" x14ac:dyDescent="0.2">
      <c r="A51" s="6" t="s">
        <v>169</v>
      </c>
      <c r="B51" s="7">
        <v>307</v>
      </c>
    </row>
    <row r="52" spans="1:2" x14ac:dyDescent="0.2">
      <c r="A52" s="6" t="s">
        <v>173</v>
      </c>
      <c r="B52" s="7">
        <v>57160</v>
      </c>
    </row>
    <row r="53" spans="1:2" x14ac:dyDescent="0.2">
      <c r="A53" s="6" t="s">
        <v>179</v>
      </c>
      <c r="B53" s="7">
        <v>16367</v>
      </c>
    </row>
    <row r="54" spans="1:2" x14ac:dyDescent="0.2">
      <c r="A54" s="6" t="s">
        <v>180</v>
      </c>
      <c r="B54" s="7">
        <v>8328</v>
      </c>
    </row>
    <row r="55" spans="1:2" x14ac:dyDescent="0.2">
      <c r="A55" s="6" t="s">
        <v>185</v>
      </c>
      <c r="B55" s="7">
        <v>23469</v>
      </c>
    </row>
    <row r="56" spans="1:2" x14ac:dyDescent="0.2">
      <c r="A56" s="6" t="s">
        <v>187</v>
      </c>
      <c r="B56" s="7">
        <v>481</v>
      </c>
    </row>
    <row r="57" spans="1:2" x14ac:dyDescent="0.2">
      <c r="A57" s="6" t="s">
        <v>190</v>
      </c>
      <c r="B57" s="7">
        <v>452</v>
      </c>
    </row>
    <row r="58" spans="1:2" x14ac:dyDescent="0.2">
      <c r="A58" s="6" t="s">
        <v>191</v>
      </c>
      <c r="B58" s="7">
        <v>1086</v>
      </c>
    </row>
    <row r="59" spans="1:2" x14ac:dyDescent="0.2">
      <c r="A59" s="6" t="s">
        <v>193</v>
      </c>
      <c r="B59" s="7">
        <v>816</v>
      </c>
    </row>
    <row r="60" spans="1:2" x14ac:dyDescent="0.2">
      <c r="A60" s="6" t="s">
        <v>195</v>
      </c>
      <c r="B60" s="7">
        <v>5667</v>
      </c>
    </row>
    <row r="61" spans="1:2" x14ac:dyDescent="0.2">
      <c r="A61" s="6" t="s">
        <v>200</v>
      </c>
      <c r="B61" s="7">
        <v>34301</v>
      </c>
    </row>
    <row r="62" spans="1:2" x14ac:dyDescent="0.2">
      <c r="A62" s="6" t="s">
        <v>201</v>
      </c>
      <c r="B62" s="7">
        <v>430</v>
      </c>
    </row>
    <row r="63" spans="1:2" x14ac:dyDescent="0.2">
      <c r="A63" s="6" t="s">
        <v>205</v>
      </c>
      <c r="B63" s="7">
        <v>4571</v>
      </c>
    </row>
    <row r="64" spans="1:2" x14ac:dyDescent="0.2">
      <c r="A64" s="6" t="s">
        <v>206</v>
      </c>
      <c r="B64" s="7">
        <v>6522</v>
      </c>
    </row>
    <row r="65" spans="1:2" x14ac:dyDescent="0.2">
      <c r="A65" s="6" t="s">
        <v>207</v>
      </c>
      <c r="B65" s="7">
        <v>1271</v>
      </c>
    </row>
    <row r="66" spans="1:2" x14ac:dyDescent="0.2">
      <c r="A66" s="6" t="s">
        <v>208</v>
      </c>
      <c r="B66" s="7">
        <v>11160</v>
      </c>
    </row>
    <row r="67" spans="1:2" x14ac:dyDescent="0.2">
      <c r="A67" s="6" t="s">
        <v>209</v>
      </c>
      <c r="B67" s="7">
        <v>888</v>
      </c>
    </row>
    <row r="68" spans="1:2" x14ac:dyDescent="0.2">
      <c r="A68" s="6" t="s">
        <v>215</v>
      </c>
      <c r="B68" s="7">
        <v>516</v>
      </c>
    </row>
    <row r="69" spans="1:2" x14ac:dyDescent="0.2">
      <c r="A69" s="6" t="s">
        <v>216</v>
      </c>
      <c r="B69" s="7">
        <v>1626</v>
      </c>
    </row>
    <row r="70" spans="1:2" x14ac:dyDescent="0.2">
      <c r="A70" s="6" t="s">
        <v>219</v>
      </c>
      <c r="B70" s="7">
        <v>1167</v>
      </c>
    </row>
    <row r="71" spans="1:2" x14ac:dyDescent="0.2">
      <c r="A71" s="6" t="s">
        <v>224</v>
      </c>
      <c r="B71" s="7">
        <v>4033</v>
      </c>
    </row>
    <row r="72" spans="1:2" x14ac:dyDescent="0.2">
      <c r="A72" s="6" t="s">
        <v>227</v>
      </c>
      <c r="B72" s="7">
        <v>248</v>
      </c>
    </row>
    <row r="73" spans="1:2" x14ac:dyDescent="0.2">
      <c r="A73" s="6" t="s">
        <v>229</v>
      </c>
      <c r="B73" s="7">
        <v>28488</v>
      </c>
    </row>
    <row r="74" spans="1:2" x14ac:dyDescent="0.2">
      <c r="A74" s="6" t="s">
        <v>233</v>
      </c>
      <c r="B74" s="7">
        <v>151</v>
      </c>
    </row>
    <row r="75" spans="1:2" x14ac:dyDescent="0.2">
      <c r="A75" s="6" t="s">
        <v>235</v>
      </c>
      <c r="B75" s="7">
        <v>543</v>
      </c>
    </row>
    <row r="76" spans="1:2" x14ac:dyDescent="0.2">
      <c r="A76" s="6" t="s">
        <v>236</v>
      </c>
      <c r="B76" s="7">
        <v>3002</v>
      </c>
    </row>
    <row r="77" spans="1:2" x14ac:dyDescent="0.2">
      <c r="A77" s="6" t="s">
        <v>237</v>
      </c>
      <c r="B77" s="7">
        <v>5446</v>
      </c>
    </row>
    <row r="78" spans="1:2" x14ac:dyDescent="0.2">
      <c r="A78" s="6" t="s">
        <v>239</v>
      </c>
      <c r="B78" s="7">
        <v>339</v>
      </c>
    </row>
    <row r="79" spans="1:2" x14ac:dyDescent="0.2">
      <c r="A79" s="6" t="s">
        <v>240</v>
      </c>
      <c r="B79" s="7">
        <v>1939</v>
      </c>
    </row>
    <row r="80" spans="1:2" x14ac:dyDescent="0.2">
      <c r="A80" s="6" t="s">
        <v>244</v>
      </c>
      <c r="B80" s="7">
        <v>6257</v>
      </c>
    </row>
    <row r="81" spans="1:2" x14ac:dyDescent="0.2">
      <c r="A81" s="6" t="s">
        <v>249</v>
      </c>
      <c r="B81" s="7">
        <v>12524</v>
      </c>
    </row>
    <row r="82" spans="1:2" x14ac:dyDescent="0.2">
      <c r="A82" s="6" t="s">
        <v>250</v>
      </c>
      <c r="B82" s="7">
        <v>142550</v>
      </c>
    </row>
    <row r="83" spans="1:2" x14ac:dyDescent="0.2">
      <c r="A83" s="6" t="s">
        <v>251</v>
      </c>
      <c r="B83" s="7">
        <v>108313</v>
      </c>
    </row>
    <row r="84" spans="1:2" x14ac:dyDescent="0.2">
      <c r="A84" s="6" t="s">
        <v>256</v>
      </c>
      <c r="B84" s="7">
        <v>8673</v>
      </c>
    </row>
    <row r="85" spans="1:2" x14ac:dyDescent="0.2">
      <c r="A85" s="6" t="s">
        <v>261</v>
      </c>
      <c r="B85" s="7">
        <v>101694</v>
      </c>
    </row>
    <row r="86" spans="1:2" x14ac:dyDescent="0.2">
      <c r="A86" s="6" t="s">
        <v>262</v>
      </c>
      <c r="B86" s="7">
        <v>16616</v>
      </c>
    </row>
    <row r="87" spans="1:2" x14ac:dyDescent="0.2">
      <c r="A87" s="6" t="s">
        <v>264</v>
      </c>
      <c r="B87" s="7">
        <v>6284</v>
      </c>
    </row>
    <row r="88" spans="1:2" x14ac:dyDescent="0.2">
      <c r="A88" s="6" t="s">
        <v>265</v>
      </c>
      <c r="B88" s="7">
        <v>472</v>
      </c>
    </row>
    <row r="89" spans="1:2" x14ac:dyDescent="0.2">
      <c r="A89" s="6" t="s">
        <v>270</v>
      </c>
      <c r="B89" s="7">
        <v>21180</v>
      </c>
    </row>
    <row r="90" spans="1:2" x14ac:dyDescent="0.2">
      <c r="A90" s="6" t="s">
        <v>274</v>
      </c>
      <c r="B90" s="7">
        <v>13268</v>
      </c>
    </row>
    <row r="91" spans="1:2" x14ac:dyDescent="0.2">
      <c r="A91" s="6" t="s">
        <v>275</v>
      </c>
      <c r="B91" s="7">
        <v>1174</v>
      </c>
    </row>
    <row r="92" spans="1:2" x14ac:dyDescent="0.2">
      <c r="A92" s="6" t="s">
        <v>280</v>
      </c>
      <c r="B92" s="7">
        <v>4104</v>
      </c>
    </row>
    <row r="93" spans="1:2" x14ac:dyDescent="0.2">
      <c r="A93" s="6" t="s">
        <v>281</v>
      </c>
      <c r="B93" s="7">
        <v>2277</v>
      </c>
    </row>
    <row r="94" spans="1:2" x14ac:dyDescent="0.2">
      <c r="A94" s="6" t="s">
        <v>283</v>
      </c>
      <c r="B94" s="7">
        <v>488</v>
      </c>
    </row>
    <row r="95" spans="1:2" x14ac:dyDescent="0.2">
      <c r="A95" s="6" t="s">
        <v>284</v>
      </c>
      <c r="B95" s="7">
        <v>2914</v>
      </c>
    </row>
    <row r="96" spans="1:2" x14ac:dyDescent="0.2">
      <c r="A96" s="6" t="s">
        <v>285</v>
      </c>
      <c r="B96" s="7">
        <v>24041</v>
      </c>
    </row>
    <row r="97" spans="1:2" x14ac:dyDescent="0.2">
      <c r="A97" s="6" t="s">
        <v>289</v>
      </c>
      <c r="B97" s="7">
        <v>4336</v>
      </c>
    </row>
    <row r="98" spans="1:2" x14ac:dyDescent="0.2">
      <c r="A98" s="6" t="s">
        <v>297</v>
      </c>
      <c r="B98" s="7">
        <v>1296</v>
      </c>
    </row>
    <row r="99" spans="1:2" x14ac:dyDescent="0.2">
      <c r="A99" s="6" t="s">
        <v>299</v>
      </c>
      <c r="B99" s="7">
        <v>8136</v>
      </c>
    </row>
    <row r="100" spans="1:2" x14ac:dyDescent="0.2">
      <c r="A100" s="6" t="s">
        <v>300</v>
      </c>
      <c r="B100" s="7">
        <v>2432</v>
      </c>
    </row>
  </sheetData>
  <phoneticPr fontId="7" type="noConversion"/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07840-891A-4159-A4EA-B868DEFB9A89}">
  <dimension ref="A1:A296"/>
  <sheetViews>
    <sheetView workbookViewId="0"/>
  </sheetViews>
  <sheetFormatPr baseColWidth="10" defaultColWidth="8.83203125" defaultRowHeight="15" x14ac:dyDescent="0.2"/>
  <cols>
    <col min="1" max="1" width="35.33203125" bestFit="1" customWidth="1"/>
  </cols>
  <sheetData>
    <row r="1" spans="1:1" x14ac:dyDescent="0.2">
      <c r="A1" s="24" t="s">
        <v>310</v>
      </c>
    </row>
    <row r="2" spans="1:1" x14ac:dyDescent="0.2">
      <c r="A2" s="42" t="s">
        <v>251</v>
      </c>
    </row>
    <row r="3" spans="1:1" x14ac:dyDescent="0.2">
      <c r="A3" s="43" t="s">
        <v>152</v>
      </c>
    </row>
    <row r="4" spans="1:1" x14ac:dyDescent="0.2">
      <c r="A4" s="42" t="s">
        <v>161</v>
      </c>
    </row>
    <row r="5" spans="1:1" x14ac:dyDescent="0.2">
      <c r="A5" s="43" t="s">
        <v>237</v>
      </c>
    </row>
    <row r="6" spans="1:1" x14ac:dyDescent="0.2">
      <c r="A6" s="42" t="s">
        <v>275</v>
      </c>
    </row>
    <row r="7" spans="1:1" x14ac:dyDescent="0.2">
      <c r="A7" s="43" t="s">
        <v>191</v>
      </c>
    </row>
    <row r="8" spans="1:1" x14ac:dyDescent="0.2">
      <c r="A8" s="42" t="s">
        <v>261</v>
      </c>
    </row>
    <row r="9" spans="1:1" x14ac:dyDescent="0.2">
      <c r="A9" s="43" t="s">
        <v>250</v>
      </c>
    </row>
    <row r="10" spans="1:1" x14ac:dyDescent="0.2">
      <c r="A10" s="42" t="s">
        <v>173</v>
      </c>
    </row>
    <row r="11" spans="1:1" x14ac:dyDescent="0.2">
      <c r="A11" s="43" t="s">
        <v>208</v>
      </c>
    </row>
    <row r="12" spans="1:1" x14ac:dyDescent="0.2">
      <c r="A12" s="42" t="s">
        <v>268</v>
      </c>
    </row>
    <row r="13" spans="1:1" x14ac:dyDescent="0.2">
      <c r="A13" s="43" t="s">
        <v>286</v>
      </c>
    </row>
    <row r="14" spans="1:1" x14ac:dyDescent="0.2">
      <c r="A14" s="42" t="s">
        <v>210</v>
      </c>
    </row>
    <row r="15" spans="1:1" x14ac:dyDescent="0.2">
      <c r="A15" s="43" t="s">
        <v>288</v>
      </c>
    </row>
    <row r="16" spans="1:1" x14ac:dyDescent="0.2">
      <c r="A16" s="42" t="s">
        <v>228</v>
      </c>
    </row>
    <row r="17" spans="1:1" x14ac:dyDescent="0.2">
      <c r="A17" s="43" t="s">
        <v>280</v>
      </c>
    </row>
    <row r="18" spans="1:1" x14ac:dyDescent="0.2">
      <c r="A18" s="42" t="s">
        <v>232</v>
      </c>
    </row>
    <row r="19" spans="1:1" x14ac:dyDescent="0.2">
      <c r="A19" s="43" t="s">
        <v>285</v>
      </c>
    </row>
    <row r="20" spans="1:1" x14ac:dyDescent="0.2">
      <c r="A20" s="42" t="s">
        <v>192</v>
      </c>
    </row>
    <row r="21" spans="1:1" x14ac:dyDescent="0.2">
      <c r="A21" s="43" t="s">
        <v>214</v>
      </c>
    </row>
    <row r="22" spans="1:1" x14ac:dyDescent="0.2">
      <c r="A22" s="42" t="s">
        <v>174</v>
      </c>
    </row>
    <row r="23" spans="1:1" x14ac:dyDescent="0.2">
      <c r="A23" s="43" t="s">
        <v>185</v>
      </c>
    </row>
    <row r="24" spans="1:1" x14ac:dyDescent="0.2">
      <c r="A24" s="42" t="s">
        <v>79</v>
      </c>
    </row>
    <row r="25" spans="1:1" x14ac:dyDescent="0.2">
      <c r="A25" s="43" t="s">
        <v>220</v>
      </c>
    </row>
    <row r="26" spans="1:1" x14ac:dyDescent="0.2">
      <c r="A26" s="42" t="s">
        <v>213</v>
      </c>
    </row>
    <row r="27" spans="1:1" x14ac:dyDescent="0.2">
      <c r="A27" s="43" t="s">
        <v>258</v>
      </c>
    </row>
    <row r="28" spans="1:1" x14ac:dyDescent="0.2">
      <c r="A28" s="42" t="s">
        <v>200</v>
      </c>
    </row>
    <row r="29" spans="1:1" x14ac:dyDescent="0.2">
      <c r="A29" s="43" t="s">
        <v>190</v>
      </c>
    </row>
    <row r="30" spans="1:1" x14ac:dyDescent="0.2">
      <c r="A30" s="42" t="s">
        <v>244</v>
      </c>
    </row>
    <row r="31" spans="1:1" x14ac:dyDescent="0.2">
      <c r="A31" s="43" t="s">
        <v>240</v>
      </c>
    </row>
    <row r="32" spans="1:1" x14ac:dyDescent="0.2">
      <c r="A32" s="42" t="s">
        <v>287</v>
      </c>
    </row>
    <row r="33" spans="1:1" x14ac:dyDescent="0.2">
      <c r="A33" s="43" t="s">
        <v>229</v>
      </c>
    </row>
    <row r="34" spans="1:1" x14ac:dyDescent="0.2">
      <c r="A34" s="42" t="s">
        <v>106</v>
      </c>
    </row>
    <row r="35" spans="1:1" x14ac:dyDescent="0.2">
      <c r="A35" s="43" t="s">
        <v>262</v>
      </c>
    </row>
    <row r="36" spans="1:1" x14ac:dyDescent="0.2">
      <c r="A36" s="42" t="s">
        <v>276</v>
      </c>
    </row>
    <row r="37" spans="1:1" x14ac:dyDescent="0.2">
      <c r="A37" s="43" t="s">
        <v>299</v>
      </c>
    </row>
    <row r="38" spans="1:1" x14ac:dyDescent="0.2">
      <c r="A38" s="42" t="s">
        <v>243</v>
      </c>
    </row>
    <row r="39" spans="1:1" x14ac:dyDescent="0.2">
      <c r="A39" s="43" t="s">
        <v>230</v>
      </c>
    </row>
    <row r="40" spans="1:1" x14ac:dyDescent="0.2">
      <c r="A40" s="42" t="s">
        <v>271</v>
      </c>
    </row>
    <row r="41" spans="1:1" x14ac:dyDescent="0.2">
      <c r="A41" s="43" t="s">
        <v>48</v>
      </c>
    </row>
    <row r="42" spans="1:1" x14ac:dyDescent="0.2">
      <c r="A42" s="42" t="s">
        <v>71</v>
      </c>
    </row>
    <row r="43" spans="1:1" x14ac:dyDescent="0.2">
      <c r="A43" s="43" t="s">
        <v>170</v>
      </c>
    </row>
    <row r="44" spans="1:1" x14ac:dyDescent="0.2">
      <c r="A44" s="42" t="s">
        <v>283</v>
      </c>
    </row>
    <row r="45" spans="1:1" x14ac:dyDescent="0.2">
      <c r="A45" s="43" t="s">
        <v>270</v>
      </c>
    </row>
    <row r="46" spans="1:1" x14ac:dyDescent="0.2">
      <c r="A46" s="42" t="s">
        <v>249</v>
      </c>
    </row>
    <row r="47" spans="1:1" x14ac:dyDescent="0.2">
      <c r="A47" s="43" t="s">
        <v>205</v>
      </c>
    </row>
    <row r="48" spans="1:1" x14ac:dyDescent="0.2">
      <c r="A48" s="42" t="s">
        <v>279</v>
      </c>
    </row>
    <row r="49" spans="1:1" x14ac:dyDescent="0.2">
      <c r="A49" s="43" t="s">
        <v>66</v>
      </c>
    </row>
    <row r="50" spans="1:1" x14ac:dyDescent="0.2">
      <c r="A50" s="42" t="s">
        <v>295</v>
      </c>
    </row>
    <row r="51" spans="1:1" x14ac:dyDescent="0.2">
      <c r="A51" s="43" t="s">
        <v>263</v>
      </c>
    </row>
    <row r="52" spans="1:1" x14ac:dyDescent="0.2">
      <c r="A52" s="42" t="s">
        <v>179</v>
      </c>
    </row>
    <row r="53" spans="1:1" x14ac:dyDescent="0.2">
      <c r="A53" s="43" t="s">
        <v>186</v>
      </c>
    </row>
    <row r="54" spans="1:1" x14ac:dyDescent="0.2">
      <c r="A54" s="42" t="s">
        <v>132</v>
      </c>
    </row>
    <row r="55" spans="1:1" x14ac:dyDescent="0.2">
      <c r="A55" s="43" t="s">
        <v>61</v>
      </c>
    </row>
    <row r="56" spans="1:1" x14ac:dyDescent="0.2">
      <c r="A56" s="42" t="s">
        <v>264</v>
      </c>
    </row>
    <row r="57" spans="1:1" x14ac:dyDescent="0.2">
      <c r="A57" s="43" t="s">
        <v>225</v>
      </c>
    </row>
    <row r="58" spans="1:1" x14ac:dyDescent="0.2">
      <c r="A58" s="42" t="s">
        <v>266</v>
      </c>
    </row>
    <row r="59" spans="1:1" x14ac:dyDescent="0.2">
      <c r="A59" s="43" t="s">
        <v>274</v>
      </c>
    </row>
    <row r="60" spans="1:1" x14ac:dyDescent="0.2">
      <c r="A60" s="42" t="s">
        <v>150</v>
      </c>
    </row>
    <row r="61" spans="1:1" x14ac:dyDescent="0.2">
      <c r="A61" s="43" t="s">
        <v>202</v>
      </c>
    </row>
    <row r="62" spans="1:1" x14ac:dyDescent="0.2">
      <c r="A62" s="42" t="s">
        <v>209</v>
      </c>
    </row>
    <row r="63" spans="1:1" x14ac:dyDescent="0.2">
      <c r="A63" s="43" t="s">
        <v>35</v>
      </c>
    </row>
    <row r="64" spans="1:1" x14ac:dyDescent="0.2">
      <c r="A64" s="42" t="s">
        <v>140</v>
      </c>
    </row>
    <row r="65" spans="1:1" x14ac:dyDescent="0.2">
      <c r="A65" s="43" t="s">
        <v>201</v>
      </c>
    </row>
    <row r="66" spans="1:1" x14ac:dyDescent="0.2">
      <c r="A66" s="42" t="s">
        <v>259</v>
      </c>
    </row>
    <row r="67" spans="1:1" x14ac:dyDescent="0.2">
      <c r="A67" s="43" t="s">
        <v>196</v>
      </c>
    </row>
    <row r="68" spans="1:1" x14ac:dyDescent="0.2">
      <c r="A68" s="42" t="s">
        <v>33</v>
      </c>
    </row>
    <row r="69" spans="1:1" x14ac:dyDescent="0.2">
      <c r="A69" s="43" t="s">
        <v>158</v>
      </c>
    </row>
    <row r="70" spans="1:1" x14ac:dyDescent="0.2">
      <c r="A70" s="42" t="s">
        <v>47</v>
      </c>
    </row>
    <row r="71" spans="1:1" x14ac:dyDescent="0.2">
      <c r="A71" s="43" t="s">
        <v>53</v>
      </c>
    </row>
    <row r="72" spans="1:1" x14ac:dyDescent="0.2">
      <c r="A72" s="42" t="s">
        <v>291</v>
      </c>
    </row>
    <row r="73" spans="1:1" x14ac:dyDescent="0.2">
      <c r="A73" s="43" t="s">
        <v>204</v>
      </c>
    </row>
    <row r="74" spans="1:1" x14ac:dyDescent="0.2">
      <c r="A74" s="42" t="s">
        <v>24</v>
      </c>
    </row>
    <row r="75" spans="1:1" x14ac:dyDescent="0.2">
      <c r="A75" s="43" t="s">
        <v>277</v>
      </c>
    </row>
    <row r="76" spans="1:1" x14ac:dyDescent="0.2">
      <c r="A76" s="42" t="s">
        <v>260</v>
      </c>
    </row>
    <row r="77" spans="1:1" x14ac:dyDescent="0.2">
      <c r="A77" s="43" t="s">
        <v>117</v>
      </c>
    </row>
    <row r="78" spans="1:1" x14ac:dyDescent="0.2">
      <c r="A78" s="42" t="s">
        <v>45</v>
      </c>
    </row>
    <row r="79" spans="1:1" x14ac:dyDescent="0.2">
      <c r="A79" s="43" t="s">
        <v>147</v>
      </c>
    </row>
    <row r="80" spans="1:1" x14ac:dyDescent="0.2">
      <c r="A80" s="42" t="s">
        <v>256</v>
      </c>
    </row>
    <row r="81" spans="1:1" x14ac:dyDescent="0.2">
      <c r="A81" s="43" t="s">
        <v>11</v>
      </c>
    </row>
    <row r="82" spans="1:1" x14ac:dyDescent="0.2">
      <c r="A82" s="42" t="s">
        <v>67</v>
      </c>
    </row>
    <row r="83" spans="1:1" x14ac:dyDescent="0.2">
      <c r="A83" s="43" t="s">
        <v>74</v>
      </c>
    </row>
    <row r="84" spans="1:1" x14ac:dyDescent="0.2">
      <c r="A84" s="42" t="s">
        <v>155</v>
      </c>
    </row>
    <row r="85" spans="1:1" x14ac:dyDescent="0.2">
      <c r="A85" s="43" t="s">
        <v>278</v>
      </c>
    </row>
    <row r="86" spans="1:1" x14ac:dyDescent="0.2">
      <c r="A86" s="42" t="s">
        <v>165</v>
      </c>
    </row>
    <row r="87" spans="1:1" x14ac:dyDescent="0.2">
      <c r="A87" s="43" t="s">
        <v>273</v>
      </c>
    </row>
    <row r="88" spans="1:1" x14ac:dyDescent="0.2">
      <c r="A88" s="42" t="s">
        <v>81</v>
      </c>
    </row>
    <row r="89" spans="1:1" x14ac:dyDescent="0.2">
      <c r="A89" s="43" t="s">
        <v>272</v>
      </c>
    </row>
    <row r="90" spans="1:1" x14ac:dyDescent="0.2">
      <c r="A90" s="42" t="s">
        <v>180</v>
      </c>
    </row>
    <row r="91" spans="1:1" x14ac:dyDescent="0.2">
      <c r="A91" s="43" t="s">
        <v>73</v>
      </c>
    </row>
    <row r="92" spans="1:1" x14ac:dyDescent="0.2">
      <c r="A92" s="42" t="s">
        <v>145</v>
      </c>
    </row>
    <row r="93" spans="1:1" x14ac:dyDescent="0.2">
      <c r="A93" s="43" t="s">
        <v>198</v>
      </c>
    </row>
    <row r="94" spans="1:1" x14ac:dyDescent="0.2">
      <c r="A94" s="42" t="s">
        <v>128</v>
      </c>
    </row>
    <row r="95" spans="1:1" x14ac:dyDescent="0.2">
      <c r="A95" s="43" t="s">
        <v>114</v>
      </c>
    </row>
    <row r="96" spans="1:1" x14ac:dyDescent="0.2">
      <c r="A96" s="42" t="s">
        <v>257</v>
      </c>
    </row>
    <row r="97" spans="1:1" x14ac:dyDescent="0.2">
      <c r="A97" s="43" t="s">
        <v>217</v>
      </c>
    </row>
    <row r="98" spans="1:1" x14ac:dyDescent="0.2">
      <c r="A98" s="42" t="s">
        <v>135</v>
      </c>
    </row>
    <row r="99" spans="1:1" x14ac:dyDescent="0.2">
      <c r="A99" s="43" t="s">
        <v>212</v>
      </c>
    </row>
    <row r="100" spans="1:1" x14ac:dyDescent="0.2">
      <c r="A100" s="42" t="s">
        <v>70</v>
      </c>
    </row>
    <row r="101" spans="1:1" x14ac:dyDescent="0.2">
      <c r="A101" s="43" t="s">
        <v>6</v>
      </c>
    </row>
    <row r="102" spans="1:1" x14ac:dyDescent="0.2">
      <c r="A102" s="42" t="s">
        <v>8</v>
      </c>
    </row>
    <row r="103" spans="1:1" x14ac:dyDescent="0.2">
      <c r="A103" s="43" t="s">
        <v>7</v>
      </c>
    </row>
    <row r="104" spans="1:1" x14ac:dyDescent="0.2">
      <c r="A104" s="42" t="s">
        <v>14</v>
      </c>
    </row>
    <row r="105" spans="1:1" x14ac:dyDescent="0.2">
      <c r="A105" s="43" t="s">
        <v>16</v>
      </c>
    </row>
    <row r="106" spans="1:1" x14ac:dyDescent="0.2">
      <c r="A106" s="42" t="s">
        <v>18</v>
      </c>
    </row>
    <row r="107" spans="1:1" x14ac:dyDescent="0.2">
      <c r="A107" s="43" t="s">
        <v>19</v>
      </c>
    </row>
    <row r="108" spans="1:1" x14ac:dyDescent="0.2">
      <c r="A108" s="42" t="s">
        <v>21</v>
      </c>
    </row>
    <row r="109" spans="1:1" x14ac:dyDescent="0.2">
      <c r="A109" s="43" t="s">
        <v>22</v>
      </c>
    </row>
    <row r="110" spans="1:1" x14ac:dyDescent="0.2">
      <c r="A110" s="42" t="s">
        <v>30</v>
      </c>
    </row>
    <row r="111" spans="1:1" x14ac:dyDescent="0.2">
      <c r="A111" s="43" t="s">
        <v>31</v>
      </c>
    </row>
    <row r="112" spans="1:1" x14ac:dyDescent="0.2">
      <c r="A112" s="42" t="s">
        <v>32</v>
      </c>
    </row>
    <row r="113" spans="1:1" x14ac:dyDescent="0.2">
      <c r="A113" s="43" t="s">
        <v>36</v>
      </c>
    </row>
    <row r="114" spans="1:1" x14ac:dyDescent="0.2">
      <c r="A114" s="42" t="s">
        <v>37</v>
      </c>
    </row>
    <row r="115" spans="1:1" x14ac:dyDescent="0.2">
      <c r="A115" s="43" t="s">
        <v>39</v>
      </c>
    </row>
    <row r="116" spans="1:1" x14ac:dyDescent="0.2">
      <c r="A116" s="42" t="s">
        <v>40</v>
      </c>
    </row>
    <row r="117" spans="1:1" x14ac:dyDescent="0.2">
      <c r="A117" s="43" t="s">
        <v>41</v>
      </c>
    </row>
    <row r="118" spans="1:1" x14ac:dyDescent="0.2">
      <c r="A118" s="42" t="s">
        <v>42</v>
      </c>
    </row>
    <row r="119" spans="1:1" x14ac:dyDescent="0.2">
      <c r="A119" s="43" t="s">
        <v>43</v>
      </c>
    </row>
    <row r="120" spans="1:1" x14ac:dyDescent="0.2">
      <c r="A120" s="42" t="s">
        <v>55</v>
      </c>
    </row>
    <row r="121" spans="1:1" x14ac:dyDescent="0.2">
      <c r="A121" s="43" t="s">
        <v>56</v>
      </c>
    </row>
    <row r="122" spans="1:1" x14ac:dyDescent="0.2">
      <c r="A122" s="42" t="s">
        <v>57</v>
      </c>
    </row>
    <row r="123" spans="1:1" x14ac:dyDescent="0.2">
      <c r="A123" s="43" t="s">
        <v>59</v>
      </c>
    </row>
    <row r="124" spans="1:1" x14ac:dyDescent="0.2">
      <c r="A124" s="42" t="s">
        <v>62</v>
      </c>
    </row>
    <row r="125" spans="1:1" x14ac:dyDescent="0.2">
      <c r="A125" s="43" t="s">
        <v>63</v>
      </c>
    </row>
    <row r="126" spans="1:1" x14ac:dyDescent="0.2">
      <c r="A126" s="42" t="s">
        <v>65</v>
      </c>
    </row>
    <row r="127" spans="1:1" x14ac:dyDescent="0.2">
      <c r="A127" s="43" t="s">
        <v>68</v>
      </c>
    </row>
    <row r="128" spans="1:1" x14ac:dyDescent="0.2">
      <c r="A128" s="42" t="s">
        <v>69</v>
      </c>
    </row>
    <row r="129" spans="1:1" x14ac:dyDescent="0.2">
      <c r="A129" s="43" t="s">
        <v>77</v>
      </c>
    </row>
    <row r="130" spans="1:1" x14ac:dyDescent="0.2">
      <c r="A130" s="42" t="s">
        <v>82</v>
      </c>
    </row>
    <row r="131" spans="1:1" x14ac:dyDescent="0.2">
      <c r="A131" s="43" t="s">
        <v>84</v>
      </c>
    </row>
    <row r="132" spans="1:1" x14ac:dyDescent="0.2">
      <c r="A132" s="42" t="s">
        <v>85</v>
      </c>
    </row>
    <row r="133" spans="1:1" x14ac:dyDescent="0.2">
      <c r="A133" s="43" t="s">
        <v>86</v>
      </c>
    </row>
    <row r="134" spans="1:1" x14ac:dyDescent="0.2">
      <c r="A134" s="42" t="s">
        <v>87</v>
      </c>
    </row>
    <row r="135" spans="1:1" x14ac:dyDescent="0.2">
      <c r="A135" s="43" t="s">
        <v>88</v>
      </c>
    </row>
    <row r="136" spans="1:1" x14ac:dyDescent="0.2">
      <c r="A136" s="42" t="s">
        <v>89</v>
      </c>
    </row>
    <row r="137" spans="1:1" x14ac:dyDescent="0.2">
      <c r="A137" s="43" t="s">
        <v>91</v>
      </c>
    </row>
    <row r="138" spans="1:1" x14ac:dyDescent="0.2">
      <c r="A138" s="42" t="s">
        <v>92</v>
      </c>
    </row>
    <row r="139" spans="1:1" x14ac:dyDescent="0.2">
      <c r="A139" s="43" t="s">
        <v>94</v>
      </c>
    </row>
    <row r="140" spans="1:1" x14ac:dyDescent="0.2">
      <c r="A140" s="42" t="s">
        <v>95</v>
      </c>
    </row>
    <row r="141" spans="1:1" x14ac:dyDescent="0.2">
      <c r="A141" s="43" t="s">
        <v>96</v>
      </c>
    </row>
    <row r="142" spans="1:1" x14ac:dyDescent="0.2">
      <c r="A142" s="42" t="s">
        <v>97</v>
      </c>
    </row>
    <row r="143" spans="1:1" x14ac:dyDescent="0.2">
      <c r="A143" s="43" t="s">
        <v>98</v>
      </c>
    </row>
    <row r="144" spans="1:1" x14ac:dyDescent="0.2">
      <c r="A144" s="42" t="s">
        <v>99</v>
      </c>
    </row>
    <row r="145" spans="1:1" x14ac:dyDescent="0.2">
      <c r="A145" s="43" t="s">
        <v>103</v>
      </c>
    </row>
    <row r="146" spans="1:1" x14ac:dyDescent="0.2">
      <c r="A146" s="42" t="s">
        <v>104</v>
      </c>
    </row>
    <row r="147" spans="1:1" x14ac:dyDescent="0.2">
      <c r="A147" s="43" t="s">
        <v>107</v>
      </c>
    </row>
    <row r="148" spans="1:1" x14ac:dyDescent="0.2">
      <c r="A148" s="42" t="s">
        <v>108</v>
      </c>
    </row>
    <row r="149" spans="1:1" x14ac:dyDescent="0.2">
      <c r="A149" s="43" t="s">
        <v>111</v>
      </c>
    </row>
    <row r="150" spans="1:1" x14ac:dyDescent="0.2">
      <c r="A150" s="42" t="s">
        <v>112</v>
      </c>
    </row>
    <row r="151" spans="1:1" x14ac:dyDescent="0.2">
      <c r="A151" s="43" t="s">
        <v>113</v>
      </c>
    </row>
    <row r="152" spans="1:1" x14ac:dyDescent="0.2">
      <c r="A152" s="42" t="s">
        <v>116</v>
      </c>
    </row>
    <row r="153" spans="1:1" x14ac:dyDescent="0.2">
      <c r="A153" s="43" t="s">
        <v>119</v>
      </c>
    </row>
    <row r="154" spans="1:1" x14ac:dyDescent="0.2">
      <c r="A154" s="42" t="s">
        <v>120</v>
      </c>
    </row>
    <row r="155" spans="1:1" x14ac:dyDescent="0.2">
      <c r="A155" s="43" t="s">
        <v>121</v>
      </c>
    </row>
    <row r="156" spans="1:1" x14ac:dyDescent="0.2">
      <c r="A156" s="42" t="s">
        <v>122</v>
      </c>
    </row>
    <row r="157" spans="1:1" x14ac:dyDescent="0.2">
      <c r="A157" s="43" t="s">
        <v>123</v>
      </c>
    </row>
    <row r="158" spans="1:1" x14ac:dyDescent="0.2">
      <c r="A158" s="42" t="s">
        <v>130</v>
      </c>
    </row>
    <row r="159" spans="1:1" x14ac:dyDescent="0.2">
      <c r="A159" s="43" t="s">
        <v>131</v>
      </c>
    </row>
    <row r="160" spans="1:1" x14ac:dyDescent="0.2">
      <c r="A160" s="42" t="s">
        <v>134</v>
      </c>
    </row>
    <row r="161" spans="1:1" x14ac:dyDescent="0.2">
      <c r="A161" s="43" t="s">
        <v>136</v>
      </c>
    </row>
    <row r="162" spans="1:1" x14ac:dyDescent="0.2">
      <c r="A162" s="42" t="s">
        <v>137</v>
      </c>
    </row>
    <row r="163" spans="1:1" x14ac:dyDescent="0.2">
      <c r="A163" s="43" t="s">
        <v>138</v>
      </c>
    </row>
    <row r="164" spans="1:1" x14ac:dyDescent="0.2">
      <c r="A164" s="42" t="s">
        <v>141</v>
      </c>
    </row>
    <row r="165" spans="1:1" x14ac:dyDescent="0.2">
      <c r="A165" s="43" t="s">
        <v>142</v>
      </c>
    </row>
    <row r="166" spans="1:1" x14ac:dyDescent="0.2">
      <c r="A166" s="42" t="s">
        <v>143</v>
      </c>
    </row>
    <row r="167" spans="1:1" x14ac:dyDescent="0.2">
      <c r="A167" s="43" t="s">
        <v>153</v>
      </c>
    </row>
    <row r="168" spans="1:1" x14ac:dyDescent="0.2">
      <c r="A168" s="42" t="s">
        <v>156</v>
      </c>
    </row>
    <row r="169" spans="1:1" x14ac:dyDescent="0.2">
      <c r="A169" s="43" t="s">
        <v>162</v>
      </c>
    </row>
    <row r="170" spans="1:1" x14ac:dyDescent="0.2">
      <c r="A170" s="42" t="s">
        <v>164</v>
      </c>
    </row>
    <row r="171" spans="1:1" x14ac:dyDescent="0.2">
      <c r="A171" s="43" t="s">
        <v>166</v>
      </c>
    </row>
    <row r="172" spans="1:1" x14ac:dyDescent="0.2">
      <c r="A172" s="42" t="s">
        <v>168</v>
      </c>
    </row>
    <row r="173" spans="1:1" x14ac:dyDescent="0.2">
      <c r="A173" s="43" t="s">
        <v>169</v>
      </c>
    </row>
    <row r="174" spans="1:1" x14ac:dyDescent="0.2">
      <c r="A174" s="42" t="s">
        <v>171</v>
      </c>
    </row>
    <row r="175" spans="1:1" x14ac:dyDescent="0.2">
      <c r="A175" s="43" t="s">
        <v>178</v>
      </c>
    </row>
    <row r="176" spans="1:1" x14ac:dyDescent="0.2">
      <c r="A176" s="42" t="s">
        <v>163</v>
      </c>
    </row>
    <row r="177" spans="1:1" x14ac:dyDescent="0.2">
      <c r="A177" s="43" t="s">
        <v>182</v>
      </c>
    </row>
    <row r="178" spans="1:1" x14ac:dyDescent="0.2">
      <c r="A178" s="42" t="s">
        <v>183</v>
      </c>
    </row>
    <row r="179" spans="1:1" x14ac:dyDescent="0.2">
      <c r="A179" s="43" t="s">
        <v>184</v>
      </c>
    </row>
    <row r="180" spans="1:1" x14ac:dyDescent="0.2">
      <c r="A180" s="42" t="s">
        <v>187</v>
      </c>
    </row>
    <row r="181" spans="1:1" x14ac:dyDescent="0.2">
      <c r="A181" s="43" t="s">
        <v>189</v>
      </c>
    </row>
    <row r="182" spans="1:1" x14ac:dyDescent="0.2">
      <c r="A182" s="42" t="s">
        <v>193</v>
      </c>
    </row>
    <row r="183" spans="1:1" x14ac:dyDescent="0.2">
      <c r="A183" s="43" t="s">
        <v>195</v>
      </c>
    </row>
    <row r="184" spans="1:1" x14ac:dyDescent="0.2">
      <c r="A184" s="42" t="s">
        <v>197</v>
      </c>
    </row>
    <row r="185" spans="1:1" x14ac:dyDescent="0.2">
      <c r="A185" s="43" t="s">
        <v>206</v>
      </c>
    </row>
    <row r="186" spans="1:1" x14ac:dyDescent="0.2">
      <c r="A186" s="42" t="s">
        <v>207</v>
      </c>
    </row>
    <row r="187" spans="1:1" x14ac:dyDescent="0.2">
      <c r="A187" s="43" t="s">
        <v>211</v>
      </c>
    </row>
    <row r="188" spans="1:1" x14ac:dyDescent="0.2">
      <c r="A188" s="42" t="s">
        <v>215</v>
      </c>
    </row>
    <row r="189" spans="1:1" x14ac:dyDescent="0.2">
      <c r="A189" s="43" t="s">
        <v>216</v>
      </c>
    </row>
    <row r="190" spans="1:1" x14ac:dyDescent="0.2">
      <c r="A190" s="42" t="s">
        <v>218</v>
      </c>
    </row>
    <row r="191" spans="1:1" x14ac:dyDescent="0.2">
      <c r="A191" s="43" t="s">
        <v>219</v>
      </c>
    </row>
    <row r="192" spans="1:1" x14ac:dyDescent="0.2">
      <c r="A192" s="42" t="s">
        <v>222</v>
      </c>
    </row>
    <row r="193" spans="1:1" x14ac:dyDescent="0.2">
      <c r="A193" s="43" t="s">
        <v>223</v>
      </c>
    </row>
    <row r="194" spans="1:1" x14ac:dyDescent="0.2">
      <c r="A194" s="42" t="s">
        <v>224</v>
      </c>
    </row>
    <row r="195" spans="1:1" x14ac:dyDescent="0.2">
      <c r="A195" s="43" t="s">
        <v>227</v>
      </c>
    </row>
    <row r="196" spans="1:1" x14ac:dyDescent="0.2">
      <c r="A196" s="42" t="s">
        <v>233</v>
      </c>
    </row>
    <row r="197" spans="1:1" x14ac:dyDescent="0.2">
      <c r="A197" s="43" t="s">
        <v>234</v>
      </c>
    </row>
    <row r="198" spans="1:1" x14ac:dyDescent="0.2">
      <c r="A198" s="42" t="s">
        <v>235</v>
      </c>
    </row>
    <row r="199" spans="1:1" x14ac:dyDescent="0.2">
      <c r="A199" s="43" t="s">
        <v>236</v>
      </c>
    </row>
    <row r="200" spans="1:1" x14ac:dyDescent="0.2">
      <c r="A200" s="42" t="s">
        <v>238</v>
      </c>
    </row>
    <row r="201" spans="1:1" x14ac:dyDescent="0.2">
      <c r="A201" s="43" t="s">
        <v>239</v>
      </c>
    </row>
    <row r="202" spans="1:1" x14ac:dyDescent="0.2">
      <c r="A202" s="42" t="s">
        <v>241</v>
      </c>
    </row>
    <row r="203" spans="1:1" x14ac:dyDescent="0.2">
      <c r="A203" s="43" t="s">
        <v>246</v>
      </c>
    </row>
    <row r="204" spans="1:1" x14ac:dyDescent="0.2">
      <c r="A204" s="42" t="s">
        <v>247</v>
      </c>
    </row>
    <row r="205" spans="1:1" x14ac:dyDescent="0.2">
      <c r="A205" s="43" t="s">
        <v>248</v>
      </c>
    </row>
    <row r="206" spans="1:1" x14ac:dyDescent="0.2">
      <c r="A206" s="42" t="s">
        <v>252</v>
      </c>
    </row>
    <row r="207" spans="1:1" x14ac:dyDescent="0.2">
      <c r="A207" s="43" t="s">
        <v>254</v>
      </c>
    </row>
    <row r="208" spans="1:1" x14ac:dyDescent="0.2">
      <c r="A208" s="42" t="s">
        <v>255</v>
      </c>
    </row>
    <row r="209" spans="1:1" x14ac:dyDescent="0.2">
      <c r="A209" s="43" t="s">
        <v>265</v>
      </c>
    </row>
    <row r="210" spans="1:1" x14ac:dyDescent="0.2">
      <c r="A210" s="42" t="s">
        <v>267</v>
      </c>
    </row>
    <row r="211" spans="1:1" x14ac:dyDescent="0.2">
      <c r="A211" s="43" t="s">
        <v>269</v>
      </c>
    </row>
    <row r="212" spans="1:1" x14ac:dyDescent="0.2">
      <c r="A212" s="42" t="s">
        <v>281</v>
      </c>
    </row>
    <row r="213" spans="1:1" x14ac:dyDescent="0.2">
      <c r="A213" s="43" t="s">
        <v>282</v>
      </c>
    </row>
    <row r="214" spans="1:1" x14ac:dyDescent="0.2">
      <c r="A214" s="42" t="s">
        <v>284</v>
      </c>
    </row>
    <row r="215" spans="1:1" x14ac:dyDescent="0.2">
      <c r="A215" s="43" t="s">
        <v>289</v>
      </c>
    </row>
    <row r="216" spans="1:1" x14ac:dyDescent="0.2">
      <c r="A216" s="42" t="s">
        <v>290</v>
      </c>
    </row>
    <row r="217" spans="1:1" x14ac:dyDescent="0.2">
      <c r="A217" s="43" t="s">
        <v>293</v>
      </c>
    </row>
    <row r="218" spans="1:1" x14ac:dyDescent="0.2">
      <c r="A218" s="42" t="s">
        <v>297</v>
      </c>
    </row>
    <row r="219" spans="1:1" x14ac:dyDescent="0.2">
      <c r="A219" s="43" t="s">
        <v>300</v>
      </c>
    </row>
    <row r="220" spans="1:1" x14ac:dyDescent="0.2">
      <c r="A220" s="27" t="s">
        <v>151</v>
      </c>
    </row>
    <row r="221" spans="1:1" x14ac:dyDescent="0.2">
      <c r="A221" s="27" t="s">
        <v>181</v>
      </c>
    </row>
    <row r="222" spans="1:1" x14ac:dyDescent="0.2">
      <c r="A222" s="26" t="s">
        <v>28</v>
      </c>
    </row>
    <row r="223" spans="1:1" x14ac:dyDescent="0.2">
      <c r="A223" s="27" t="s">
        <v>177</v>
      </c>
    </row>
    <row r="224" spans="1:1" x14ac:dyDescent="0.2">
      <c r="A224" s="26" t="s">
        <v>26</v>
      </c>
    </row>
    <row r="225" spans="1:1" x14ac:dyDescent="0.2">
      <c r="A225" s="26" t="s">
        <v>296</v>
      </c>
    </row>
    <row r="226" spans="1:1" x14ac:dyDescent="0.2">
      <c r="A226" s="27" t="s">
        <v>83</v>
      </c>
    </row>
    <row r="227" spans="1:1" x14ac:dyDescent="0.2">
      <c r="A227" s="26" t="s">
        <v>245</v>
      </c>
    </row>
    <row r="228" spans="1:1" x14ac:dyDescent="0.2">
      <c r="A228" s="27" t="s">
        <v>149</v>
      </c>
    </row>
    <row r="229" spans="1:1" x14ac:dyDescent="0.2">
      <c r="A229" s="26" t="s">
        <v>124</v>
      </c>
    </row>
    <row r="230" spans="1:1" x14ac:dyDescent="0.2">
      <c r="A230" s="26" t="s">
        <v>102</v>
      </c>
    </row>
    <row r="231" spans="1:1" x14ac:dyDescent="0.2">
      <c r="A231" s="26" t="s">
        <v>105</v>
      </c>
    </row>
    <row r="232" spans="1:1" x14ac:dyDescent="0.2">
      <c r="A232" s="27" t="s">
        <v>203</v>
      </c>
    </row>
    <row r="233" spans="1:1" x14ac:dyDescent="0.2">
      <c r="A233" s="27" t="s">
        <v>101</v>
      </c>
    </row>
    <row r="234" spans="1:1" x14ac:dyDescent="0.2">
      <c r="A234" s="27" t="s">
        <v>34</v>
      </c>
    </row>
    <row r="235" spans="1:1" x14ac:dyDescent="0.2">
      <c r="A235" s="26" t="s">
        <v>298</v>
      </c>
    </row>
    <row r="236" spans="1:1" x14ac:dyDescent="0.2">
      <c r="A236" s="26" t="s">
        <v>253</v>
      </c>
    </row>
    <row r="237" spans="1:1" x14ac:dyDescent="0.2">
      <c r="A237" s="26" t="s">
        <v>27</v>
      </c>
    </row>
    <row r="238" spans="1:1" x14ac:dyDescent="0.2">
      <c r="A238" s="26" t="s">
        <v>231</v>
      </c>
    </row>
    <row r="239" spans="1:1" x14ac:dyDescent="0.2">
      <c r="A239" s="26" t="s">
        <v>15</v>
      </c>
    </row>
    <row r="240" spans="1:1" x14ac:dyDescent="0.2">
      <c r="A240" s="27" t="s">
        <v>126</v>
      </c>
    </row>
    <row r="241" spans="1:1" x14ac:dyDescent="0.2">
      <c r="A241" s="26" t="s">
        <v>242</v>
      </c>
    </row>
    <row r="242" spans="1:1" x14ac:dyDescent="0.2">
      <c r="A242" s="26" t="s">
        <v>54</v>
      </c>
    </row>
    <row r="243" spans="1:1" x14ac:dyDescent="0.2">
      <c r="A243" s="27" t="s">
        <v>159</v>
      </c>
    </row>
    <row r="244" spans="1:1" x14ac:dyDescent="0.2">
      <c r="A244" s="27" t="s">
        <v>292</v>
      </c>
    </row>
    <row r="245" spans="1:1" x14ac:dyDescent="0.2">
      <c r="A245" s="26" t="s">
        <v>172</v>
      </c>
    </row>
    <row r="246" spans="1:1" x14ac:dyDescent="0.2">
      <c r="A246" s="26" t="s">
        <v>129</v>
      </c>
    </row>
    <row r="247" spans="1:1" x14ac:dyDescent="0.2">
      <c r="A247" s="27" t="s">
        <v>12</v>
      </c>
    </row>
    <row r="248" spans="1:1" x14ac:dyDescent="0.2">
      <c r="A248" s="27" t="s">
        <v>46</v>
      </c>
    </row>
    <row r="249" spans="1:1" x14ac:dyDescent="0.2">
      <c r="A249" s="26" t="s">
        <v>49</v>
      </c>
    </row>
    <row r="250" spans="1:1" x14ac:dyDescent="0.2">
      <c r="A250" s="27" t="s">
        <v>38</v>
      </c>
    </row>
    <row r="251" spans="1:1" x14ac:dyDescent="0.2">
      <c r="A251" s="27" t="s">
        <v>13</v>
      </c>
    </row>
    <row r="252" spans="1:1" x14ac:dyDescent="0.2">
      <c r="A252" s="26" t="s">
        <v>78</v>
      </c>
    </row>
    <row r="253" spans="1:1" x14ac:dyDescent="0.2">
      <c r="A253" s="27" t="s">
        <v>110</v>
      </c>
    </row>
    <row r="254" spans="1:1" x14ac:dyDescent="0.2">
      <c r="A254" s="26" t="s">
        <v>154</v>
      </c>
    </row>
    <row r="255" spans="1:1" x14ac:dyDescent="0.2">
      <c r="A255" s="27" t="s">
        <v>188</v>
      </c>
    </row>
    <row r="256" spans="1:1" x14ac:dyDescent="0.2">
      <c r="A256" s="27" t="s">
        <v>109</v>
      </c>
    </row>
    <row r="257" spans="1:1" x14ac:dyDescent="0.2">
      <c r="A257" s="27" t="s">
        <v>44</v>
      </c>
    </row>
    <row r="258" spans="1:1" x14ac:dyDescent="0.2">
      <c r="A258" s="26" t="s">
        <v>118</v>
      </c>
    </row>
    <row r="259" spans="1:1" x14ac:dyDescent="0.2">
      <c r="A259" s="27" t="s">
        <v>226</v>
      </c>
    </row>
    <row r="260" spans="1:1" x14ac:dyDescent="0.2">
      <c r="A260" s="26" t="s">
        <v>175</v>
      </c>
    </row>
    <row r="261" spans="1:1" x14ac:dyDescent="0.2">
      <c r="A261" s="27" t="s">
        <v>176</v>
      </c>
    </row>
    <row r="262" spans="1:1" x14ac:dyDescent="0.2">
      <c r="A262" s="26" t="s">
        <v>146</v>
      </c>
    </row>
    <row r="263" spans="1:1" x14ac:dyDescent="0.2">
      <c r="A263" s="27" t="s">
        <v>127</v>
      </c>
    </row>
    <row r="264" spans="1:1" x14ac:dyDescent="0.2">
      <c r="A264" s="26" t="s">
        <v>294</v>
      </c>
    </row>
    <row r="265" spans="1:1" x14ac:dyDescent="0.2">
      <c r="A265" s="27" t="s">
        <v>139</v>
      </c>
    </row>
    <row r="266" spans="1:1" x14ac:dyDescent="0.2">
      <c r="A266" s="26" t="s">
        <v>9</v>
      </c>
    </row>
    <row r="267" spans="1:1" x14ac:dyDescent="0.2">
      <c r="A267" s="27" t="s">
        <v>10</v>
      </c>
    </row>
    <row r="268" spans="1:1" x14ac:dyDescent="0.2">
      <c r="A268" s="26" t="s">
        <v>17</v>
      </c>
    </row>
    <row r="269" spans="1:1" x14ac:dyDescent="0.2">
      <c r="A269" s="26" t="s">
        <v>20</v>
      </c>
    </row>
    <row r="270" spans="1:1" x14ac:dyDescent="0.2">
      <c r="A270" s="26" t="s">
        <v>23</v>
      </c>
    </row>
    <row r="271" spans="1:1" x14ac:dyDescent="0.2">
      <c r="A271" s="27" t="s">
        <v>25</v>
      </c>
    </row>
    <row r="272" spans="1:1" x14ac:dyDescent="0.2">
      <c r="A272" s="26" t="s">
        <v>29</v>
      </c>
    </row>
    <row r="273" spans="1:1" x14ac:dyDescent="0.2">
      <c r="A273" s="26" t="s">
        <v>50</v>
      </c>
    </row>
    <row r="274" spans="1:1" x14ac:dyDescent="0.2">
      <c r="A274" s="27" t="s">
        <v>51</v>
      </c>
    </row>
    <row r="275" spans="1:1" x14ac:dyDescent="0.2">
      <c r="A275" s="26" t="s">
        <v>52</v>
      </c>
    </row>
    <row r="276" spans="1:1" x14ac:dyDescent="0.2">
      <c r="A276" s="27" t="s">
        <v>58</v>
      </c>
    </row>
    <row r="277" spans="1:1" x14ac:dyDescent="0.2">
      <c r="A277" s="27" t="s">
        <v>64</v>
      </c>
    </row>
    <row r="278" spans="1:1" x14ac:dyDescent="0.2">
      <c r="A278" s="26" t="s">
        <v>72</v>
      </c>
    </row>
    <row r="279" spans="1:1" x14ac:dyDescent="0.2">
      <c r="A279" s="27" t="s">
        <v>75</v>
      </c>
    </row>
    <row r="280" spans="1:1" x14ac:dyDescent="0.2">
      <c r="A280" s="26" t="s">
        <v>76</v>
      </c>
    </row>
    <row r="281" spans="1:1" x14ac:dyDescent="0.2">
      <c r="A281" s="27" t="s">
        <v>80</v>
      </c>
    </row>
    <row r="282" spans="1:1" x14ac:dyDescent="0.2">
      <c r="A282" s="27" t="s">
        <v>90</v>
      </c>
    </row>
    <row r="283" spans="1:1" x14ac:dyDescent="0.2">
      <c r="A283" s="26" t="s">
        <v>93</v>
      </c>
    </row>
    <row r="284" spans="1:1" x14ac:dyDescent="0.2">
      <c r="A284" s="26" t="s">
        <v>100</v>
      </c>
    </row>
    <row r="285" spans="1:1" x14ac:dyDescent="0.2">
      <c r="A285" s="26" t="s">
        <v>115</v>
      </c>
    </row>
    <row r="286" spans="1:1" x14ac:dyDescent="0.2">
      <c r="A286" s="26" t="s">
        <v>125</v>
      </c>
    </row>
    <row r="287" spans="1:1" x14ac:dyDescent="0.2">
      <c r="A287" s="27" t="s">
        <v>133</v>
      </c>
    </row>
    <row r="288" spans="1:1" x14ac:dyDescent="0.2">
      <c r="A288" s="27" t="s">
        <v>144</v>
      </c>
    </row>
    <row r="289" spans="1:1" x14ac:dyDescent="0.2">
      <c r="A289" s="27" t="s">
        <v>148</v>
      </c>
    </row>
    <row r="290" spans="1:1" x14ac:dyDescent="0.2">
      <c r="A290" s="27" t="s">
        <v>157</v>
      </c>
    </row>
    <row r="291" spans="1:1" x14ac:dyDescent="0.2">
      <c r="A291" s="26" t="s">
        <v>160</v>
      </c>
    </row>
    <row r="292" spans="1:1" x14ac:dyDescent="0.2">
      <c r="A292" s="27" t="s">
        <v>167</v>
      </c>
    </row>
    <row r="293" spans="1:1" x14ac:dyDescent="0.2">
      <c r="A293" s="27" t="s">
        <v>194</v>
      </c>
    </row>
    <row r="294" spans="1:1" x14ac:dyDescent="0.2">
      <c r="A294" s="26" t="s">
        <v>199</v>
      </c>
    </row>
    <row r="295" spans="1:1" x14ac:dyDescent="0.2">
      <c r="A295" s="26" t="s">
        <v>221</v>
      </c>
    </row>
    <row r="296" spans="1:1" x14ac:dyDescent="0.2">
      <c r="A296" s="32" t="s">
        <v>60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223DE-6348-45EE-B2B7-473E60546546}">
  <dimension ref="A1:D217"/>
  <sheetViews>
    <sheetView workbookViewId="0">
      <selection activeCell="B13" sqref="B13"/>
    </sheetView>
  </sheetViews>
  <sheetFormatPr baseColWidth="10" defaultColWidth="8.83203125" defaultRowHeight="15" x14ac:dyDescent="0.2"/>
  <cols>
    <col min="1" max="1" width="8.83203125" style="2"/>
    <col min="2" max="2" width="25.33203125" style="21" bestFit="1" customWidth="1"/>
    <col min="3" max="3" width="17.5" style="21" bestFit="1" customWidth="1"/>
    <col min="4" max="16384" width="8.83203125" style="2"/>
  </cols>
  <sheetData>
    <row r="1" spans="1:4" ht="29" x14ac:dyDescent="0.2">
      <c r="A1" s="14" t="s">
        <v>302</v>
      </c>
    </row>
    <row r="3" spans="1:4" x14ac:dyDescent="0.2">
      <c r="B3" s="34" t="s">
        <v>304</v>
      </c>
      <c r="C3" s="35" t="s">
        <v>319</v>
      </c>
      <c r="D3"/>
    </row>
    <row r="4" spans="1:4" x14ac:dyDescent="0.2">
      <c r="B4" s="36" t="s">
        <v>251</v>
      </c>
      <c r="C4" s="35">
        <v>472972</v>
      </c>
      <c r="D4"/>
    </row>
    <row r="5" spans="1:4" x14ac:dyDescent="0.2">
      <c r="B5" s="36" t="s">
        <v>152</v>
      </c>
      <c r="C5" s="35">
        <v>299792</v>
      </c>
      <c r="D5"/>
    </row>
    <row r="6" spans="1:4" x14ac:dyDescent="0.2">
      <c r="B6" s="36" t="s">
        <v>191</v>
      </c>
      <c r="C6" s="35">
        <v>268274</v>
      </c>
      <c r="D6"/>
    </row>
    <row r="7" spans="1:4" x14ac:dyDescent="0.2">
      <c r="B7" s="36" t="s">
        <v>208</v>
      </c>
      <c r="C7" s="35">
        <v>206136</v>
      </c>
      <c r="D7"/>
    </row>
    <row r="8" spans="1:4" x14ac:dyDescent="0.2">
      <c r="B8" s="36" t="s">
        <v>237</v>
      </c>
      <c r="C8" s="35">
        <v>183190</v>
      </c>
      <c r="D8"/>
    </row>
    <row r="9" spans="1:4" x14ac:dyDescent="0.2">
      <c r="B9" s="36" t="s">
        <v>268</v>
      </c>
      <c r="C9" s="35">
        <v>178494</v>
      </c>
      <c r="D9"/>
    </row>
    <row r="10" spans="1:4" x14ac:dyDescent="0.2">
      <c r="B10" s="36" t="s">
        <v>275</v>
      </c>
      <c r="C10" s="35">
        <v>155410</v>
      </c>
      <c r="D10"/>
    </row>
    <row r="11" spans="1:4" x14ac:dyDescent="0.2">
      <c r="B11" s="36" t="s">
        <v>173</v>
      </c>
      <c r="C11" s="35">
        <v>149162</v>
      </c>
      <c r="D11"/>
    </row>
    <row r="12" spans="1:4" x14ac:dyDescent="0.2">
      <c r="B12" s="36" t="s">
        <v>288</v>
      </c>
      <c r="C12" s="35">
        <v>110236</v>
      </c>
      <c r="D12"/>
    </row>
    <row r="13" spans="1:4" x14ac:dyDescent="0.2">
      <c r="B13" s="36" t="s">
        <v>161</v>
      </c>
      <c r="C13" s="35">
        <v>87980</v>
      </c>
      <c r="D13"/>
    </row>
    <row r="14" spans="1:4" x14ac:dyDescent="0.2">
      <c r="B14" s="36" t="s">
        <v>305</v>
      </c>
      <c r="C14" s="35">
        <v>2111646</v>
      </c>
      <c r="D14"/>
    </row>
    <row r="15" spans="1:4" x14ac:dyDescent="0.2">
      <c r="B15"/>
      <c r="C15"/>
      <c r="D15"/>
    </row>
    <row r="16" spans="1:4" x14ac:dyDescent="0.2">
      <c r="B16"/>
      <c r="C16"/>
      <c r="D16"/>
    </row>
    <row r="17" spans="2:4" x14ac:dyDescent="0.2">
      <c r="B17"/>
      <c r="C17"/>
      <c r="D17"/>
    </row>
    <row r="18" spans="2:4" x14ac:dyDescent="0.2">
      <c r="B18"/>
      <c r="C18"/>
      <c r="D18"/>
    </row>
    <row r="19" spans="2:4" x14ac:dyDescent="0.2">
      <c r="B19"/>
      <c r="C19"/>
      <c r="D19"/>
    </row>
    <row r="20" spans="2:4" x14ac:dyDescent="0.2">
      <c r="B20"/>
      <c r="C20"/>
      <c r="D20"/>
    </row>
    <row r="21" spans="2:4" x14ac:dyDescent="0.2">
      <c r="B21"/>
      <c r="C21"/>
    </row>
    <row r="22" spans="2:4" x14ac:dyDescent="0.2">
      <c r="B22"/>
      <c r="C22"/>
    </row>
    <row r="23" spans="2:4" x14ac:dyDescent="0.2">
      <c r="B23"/>
      <c r="C23"/>
    </row>
    <row r="24" spans="2:4" x14ac:dyDescent="0.2">
      <c r="B24"/>
      <c r="C24"/>
    </row>
    <row r="25" spans="2:4" x14ac:dyDescent="0.2">
      <c r="B25"/>
      <c r="C25"/>
    </row>
    <row r="26" spans="2:4" x14ac:dyDescent="0.2">
      <c r="B26"/>
      <c r="C26"/>
    </row>
    <row r="27" spans="2:4" x14ac:dyDescent="0.2">
      <c r="B27"/>
      <c r="C27"/>
    </row>
    <row r="28" spans="2:4" x14ac:dyDescent="0.2">
      <c r="B28"/>
      <c r="C28"/>
    </row>
    <row r="29" spans="2:4" x14ac:dyDescent="0.2">
      <c r="B29"/>
      <c r="C29"/>
    </row>
    <row r="30" spans="2:4" x14ac:dyDescent="0.2">
      <c r="B30"/>
      <c r="C30"/>
    </row>
    <row r="31" spans="2:4" x14ac:dyDescent="0.2">
      <c r="B31"/>
      <c r="C31"/>
    </row>
    <row r="32" spans="2:4" x14ac:dyDescent="0.2">
      <c r="B32"/>
      <c r="C32"/>
    </row>
    <row r="33" spans="2:3" x14ac:dyDescent="0.2">
      <c r="B33"/>
      <c r="C33"/>
    </row>
    <row r="34" spans="2:3" x14ac:dyDescent="0.2">
      <c r="B34"/>
      <c r="C34"/>
    </row>
    <row r="35" spans="2:3" x14ac:dyDescent="0.2">
      <c r="B35"/>
      <c r="C35"/>
    </row>
    <row r="36" spans="2:3" x14ac:dyDescent="0.2">
      <c r="B36"/>
      <c r="C36"/>
    </row>
    <row r="37" spans="2:3" x14ac:dyDescent="0.2">
      <c r="B37"/>
      <c r="C37"/>
    </row>
    <row r="38" spans="2:3" x14ac:dyDescent="0.2">
      <c r="B38"/>
      <c r="C38"/>
    </row>
    <row r="39" spans="2:3" x14ac:dyDescent="0.2">
      <c r="B39"/>
      <c r="C39"/>
    </row>
    <row r="40" spans="2:3" x14ac:dyDescent="0.2">
      <c r="B40"/>
      <c r="C40"/>
    </row>
    <row r="41" spans="2:3" x14ac:dyDescent="0.2">
      <c r="B41"/>
      <c r="C41"/>
    </row>
    <row r="42" spans="2:3" x14ac:dyDescent="0.2">
      <c r="B42"/>
      <c r="C42"/>
    </row>
    <row r="43" spans="2:3" x14ac:dyDescent="0.2">
      <c r="B43"/>
      <c r="C43"/>
    </row>
    <row r="44" spans="2:3" x14ac:dyDescent="0.2">
      <c r="B44"/>
      <c r="C44"/>
    </row>
    <row r="45" spans="2:3" x14ac:dyDescent="0.2">
      <c r="B45"/>
      <c r="C45"/>
    </row>
    <row r="46" spans="2:3" x14ac:dyDescent="0.2">
      <c r="B46"/>
      <c r="C46"/>
    </row>
    <row r="47" spans="2:3" x14ac:dyDescent="0.2">
      <c r="B47"/>
      <c r="C47"/>
    </row>
    <row r="48" spans="2:3" x14ac:dyDescent="0.2">
      <c r="B48"/>
      <c r="C48"/>
    </row>
    <row r="49" spans="2:3" x14ac:dyDescent="0.2">
      <c r="B49"/>
      <c r="C49"/>
    </row>
    <row r="50" spans="2:3" x14ac:dyDescent="0.2">
      <c r="B50"/>
      <c r="C50"/>
    </row>
    <row r="51" spans="2:3" x14ac:dyDescent="0.2">
      <c r="B51"/>
      <c r="C51"/>
    </row>
    <row r="52" spans="2:3" x14ac:dyDescent="0.2">
      <c r="B52"/>
      <c r="C52"/>
    </row>
    <row r="53" spans="2:3" x14ac:dyDescent="0.2">
      <c r="B53"/>
      <c r="C53"/>
    </row>
    <row r="54" spans="2:3" x14ac:dyDescent="0.2">
      <c r="B54"/>
      <c r="C54"/>
    </row>
    <row r="55" spans="2:3" x14ac:dyDescent="0.2">
      <c r="B55"/>
      <c r="C55"/>
    </row>
    <row r="56" spans="2:3" x14ac:dyDescent="0.2">
      <c r="B56"/>
      <c r="C56"/>
    </row>
    <row r="57" spans="2:3" x14ac:dyDescent="0.2">
      <c r="B57"/>
      <c r="C57"/>
    </row>
    <row r="58" spans="2:3" x14ac:dyDescent="0.2">
      <c r="B58"/>
      <c r="C58"/>
    </row>
    <row r="59" spans="2:3" x14ac:dyDescent="0.2">
      <c r="B59"/>
      <c r="C59"/>
    </row>
    <row r="60" spans="2:3" x14ac:dyDescent="0.2">
      <c r="B60"/>
      <c r="C60"/>
    </row>
    <row r="61" spans="2:3" x14ac:dyDescent="0.2">
      <c r="B61"/>
      <c r="C61"/>
    </row>
    <row r="62" spans="2:3" x14ac:dyDescent="0.2">
      <c r="B62"/>
      <c r="C62"/>
    </row>
    <row r="63" spans="2:3" x14ac:dyDescent="0.2">
      <c r="B63"/>
      <c r="C63"/>
    </row>
    <row r="64" spans="2:3" x14ac:dyDescent="0.2">
      <c r="B64"/>
      <c r="C64"/>
    </row>
    <row r="65" spans="2:3" x14ac:dyDescent="0.2">
      <c r="B65"/>
      <c r="C65"/>
    </row>
    <row r="66" spans="2:3" x14ac:dyDescent="0.2">
      <c r="B66"/>
      <c r="C66"/>
    </row>
    <row r="67" spans="2:3" x14ac:dyDescent="0.2">
      <c r="B67"/>
      <c r="C67"/>
    </row>
    <row r="68" spans="2:3" x14ac:dyDescent="0.2">
      <c r="B68"/>
      <c r="C68"/>
    </row>
    <row r="69" spans="2:3" x14ac:dyDescent="0.2">
      <c r="B69"/>
      <c r="C69"/>
    </row>
    <row r="70" spans="2:3" x14ac:dyDescent="0.2">
      <c r="B70"/>
      <c r="C70"/>
    </row>
    <row r="71" spans="2:3" x14ac:dyDescent="0.2">
      <c r="B71"/>
      <c r="C71"/>
    </row>
    <row r="72" spans="2:3" x14ac:dyDescent="0.2">
      <c r="B72"/>
      <c r="C72"/>
    </row>
    <row r="73" spans="2:3" x14ac:dyDescent="0.2">
      <c r="B73"/>
      <c r="C73"/>
    </row>
    <row r="74" spans="2:3" x14ac:dyDescent="0.2">
      <c r="B74"/>
      <c r="C74"/>
    </row>
    <row r="75" spans="2:3" x14ac:dyDescent="0.2">
      <c r="B75"/>
      <c r="C75"/>
    </row>
    <row r="76" spans="2:3" x14ac:dyDescent="0.2">
      <c r="B76"/>
      <c r="C76"/>
    </row>
    <row r="77" spans="2:3" x14ac:dyDescent="0.2">
      <c r="B77"/>
      <c r="C77"/>
    </row>
    <row r="78" spans="2:3" x14ac:dyDescent="0.2">
      <c r="B78"/>
      <c r="C78"/>
    </row>
    <row r="79" spans="2:3" x14ac:dyDescent="0.2">
      <c r="B79"/>
      <c r="C79"/>
    </row>
    <row r="80" spans="2:3" x14ac:dyDescent="0.2">
      <c r="B80"/>
      <c r="C80"/>
    </row>
    <row r="81" spans="2:3" x14ac:dyDescent="0.2">
      <c r="B81"/>
      <c r="C81"/>
    </row>
    <row r="82" spans="2:3" x14ac:dyDescent="0.2">
      <c r="B82"/>
      <c r="C82"/>
    </row>
    <row r="83" spans="2:3" x14ac:dyDescent="0.2">
      <c r="B83"/>
      <c r="C83"/>
    </row>
    <row r="84" spans="2:3" x14ac:dyDescent="0.2">
      <c r="B84"/>
      <c r="C84"/>
    </row>
    <row r="85" spans="2:3" x14ac:dyDescent="0.2">
      <c r="B85"/>
      <c r="C85"/>
    </row>
    <row r="86" spans="2:3" x14ac:dyDescent="0.2">
      <c r="B86"/>
      <c r="C86"/>
    </row>
    <row r="87" spans="2:3" x14ac:dyDescent="0.2">
      <c r="B87"/>
      <c r="C87"/>
    </row>
    <row r="88" spans="2:3" x14ac:dyDescent="0.2">
      <c r="B88"/>
      <c r="C88"/>
    </row>
    <row r="89" spans="2:3" x14ac:dyDescent="0.2">
      <c r="B89"/>
      <c r="C89"/>
    </row>
    <row r="90" spans="2:3" x14ac:dyDescent="0.2">
      <c r="B90"/>
      <c r="C90"/>
    </row>
    <row r="91" spans="2:3" x14ac:dyDescent="0.2">
      <c r="B91"/>
      <c r="C91"/>
    </row>
    <row r="92" spans="2:3" x14ac:dyDescent="0.2">
      <c r="B92"/>
      <c r="C92"/>
    </row>
    <row r="93" spans="2:3" x14ac:dyDescent="0.2">
      <c r="B93"/>
      <c r="C93"/>
    </row>
    <row r="94" spans="2:3" x14ac:dyDescent="0.2">
      <c r="B94"/>
      <c r="C94"/>
    </row>
    <row r="95" spans="2:3" x14ac:dyDescent="0.2">
      <c r="B95"/>
      <c r="C95"/>
    </row>
    <row r="96" spans="2:3" x14ac:dyDescent="0.2">
      <c r="B96"/>
      <c r="C96"/>
    </row>
    <row r="97" spans="2:3" x14ac:dyDescent="0.2">
      <c r="B97"/>
      <c r="C97"/>
    </row>
    <row r="98" spans="2:3" x14ac:dyDescent="0.2">
      <c r="B98"/>
      <c r="C98"/>
    </row>
    <row r="99" spans="2:3" x14ac:dyDescent="0.2">
      <c r="B99"/>
      <c r="C99"/>
    </row>
    <row r="100" spans="2:3" x14ac:dyDescent="0.2">
      <c r="B100"/>
      <c r="C100"/>
    </row>
    <row r="101" spans="2:3" x14ac:dyDescent="0.2">
      <c r="B101"/>
      <c r="C101"/>
    </row>
    <row r="102" spans="2:3" x14ac:dyDescent="0.2">
      <c r="B102"/>
      <c r="C102"/>
    </row>
    <row r="103" spans="2:3" x14ac:dyDescent="0.2">
      <c r="B103"/>
      <c r="C103"/>
    </row>
    <row r="104" spans="2:3" x14ac:dyDescent="0.2">
      <c r="B104"/>
      <c r="C104"/>
    </row>
    <row r="105" spans="2:3" x14ac:dyDescent="0.2">
      <c r="B105"/>
      <c r="C105"/>
    </row>
    <row r="106" spans="2:3" x14ac:dyDescent="0.2">
      <c r="B106"/>
      <c r="C106"/>
    </row>
    <row r="107" spans="2:3" x14ac:dyDescent="0.2">
      <c r="B107"/>
      <c r="C107"/>
    </row>
    <row r="108" spans="2:3" x14ac:dyDescent="0.2">
      <c r="B108"/>
      <c r="C108"/>
    </row>
    <row r="109" spans="2:3" x14ac:dyDescent="0.2">
      <c r="B109"/>
      <c r="C109"/>
    </row>
    <row r="110" spans="2:3" x14ac:dyDescent="0.2">
      <c r="B110"/>
      <c r="C110"/>
    </row>
    <row r="111" spans="2:3" x14ac:dyDescent="0.2">
      <c r="B111"/>
      <c r="C111"/>
    </row>
    <row r="112" spans="2:3" x14ac:dyDescent="0.2">
      <c r="B112"/>
      <c r="C112"/>
    </row>
    <row r="113" spans="2:3" x14ac:dyDescent="0.2">
      <c r="B113"/>
      <c r="C113"/>
    </row>
    <row r="114" spans="2:3" x14ac:dyDescent="0.2">
      <c r="B114"/>
      <c r="C114"/>
    </row>
    <row r="115" spans="2:3" x14ac:dyDescent="0.2">
      <c r="B115"/>
      <c r="C115"/>
    </row>
    <row r="116" spans="2:3" x14ac:dyDescent="0.2">
      <c r="B116"/>
      <c r="C116"/>
    </row>
    <row r="117" spans="2:3" x14ac:dyDescent="0.2">
      <c r="B117"/>
      <c r="C117"/>
    </row>
    <row r="118" spans="2:3" x14ac:dyDescent="0.2">
      <c r="B118"/>
      <c r="C118"/>
    </row>
    <row r="119" spans="2:3" x14ac:dyDescent="0.2">
      <c r="B119"/>
      <c r="C119"/>
    </row>
    <row r="120" spans="2:3" x14ac:dyDescent="0.2">
      <c r="B120"/>
      <c r="C120"/>
    </row>
    <row r="121" spans="2:3" x14ac:dyDescent="0.2">
      <c r="B121"/>
      <c r="C121"/>
    </row>
    <row r="122" spans="2:3" x14ac:dyDescent="0.2">
      <c r="B122"/>
      <c r="C122"/>
    </row>
    <row r="123" spans="2:3" x14ac:dyDescent="0.2">
      <c r="B123"/>
      <c r="C123"/>
    </row>
    <row r="124" spans="2:3" x14ac:dyDescent="0.2">
      <c r="B124"/>
      <c r="C124"/>
    </row>
    <row r="125" spans="2:3" x14ac:dyDescent="0.2">
      <c r="B125"/>
      <c r="C125"/>
    </row>
    <row r="126" spans="2:3" x14ac:dyDescent="0.2">
      <c r="B126"/>
      <c r="C126"/>
    </row>
    <row r="127" spans="2:3" x14ac:dyDescent="0.2">
      <c r="B127"/>
      <c r="C127"/>
    </row>
    <row r="128" spans="2:3" x14ac:dyDescent="0.2">
      <c r="B128"/>
      <c r="C128"/>
    </row>
    <row r="129" spans="2:3" x14ac:dyDescent="0.2">
      <c r="B129"/>
      <c r="C129"/>
    </row>
    <row r="130" spans="2:3" x14ac:dyDescent="0.2">
      <c r="B130"/>
      <c r="C130"/>
    </row>
    <row r="131" spans="2:3" x14ac:dyDescent="0.2">
      <c r="B131"/>
      <c r="C131"/>
    </row>
    <row r="132" spans="2:3" x14ac:dyDescent="0.2">
      <c r="B132"/>
      <c r="C132"/>
    </row>
    <row r="133" spans="2:3" x14ac:dyDescent="0.2">
      <c r="B133"/>
      <c r="C133"/>
    </row>
    <row r="134" spans="2:3" x14ac:dyDescent="0.2">
      <c r="B134"/>
      <c r="C134"/>
    </row>
    <row r="135" spans="2:3" x14ac:dyDescent="0.2">
      <c r="B135"/>
      <c r="C135"/>
    </row>
    <row r="136" spans="2:3" x14ac:dyDescent="0.2">
      <c r="B136"/>
      <c r="C136"/>
    </row>
    <row r="137" spans="2:3" x14ac:dyDescent="0.2">
      <c r="B137"/>
      <c r="C137"/>
    </row>
    <row r="138" spans="2:3" x14ac:dyDescent="0.2">
      <c r="B138"/>
      <c r="C138"/>
    </row>
    <row r="139" spans="2:3" x14ac:dyDescent="0.2">
      <c r="B139"/>
      <c r="C139"/>
    </row>
    <row r="140" spans="2:3" x14ac:dyDescent="0.2">
      <c r="B140"/>
      <c r="C140"/>
    </row>
    <row r="141" spans="2:3" x14ac:dyDescent="0.2">
      <c r="B141"/>
      <c r="C141"/>
    </row>
    <row r="142" spans="2:3" x14ac:dyDescent="0.2">
      <c r="B142"/>
      <c r="C142"/>
    </row>
    <row r="143" spans="2:3" x14ac:dyDescent="0.2">
      <c r="B143"/>
      <c r="C143"/>
    </row>
    <row r="144" spans="2:3" x14ac:dyDescent="0.2">
      <c r="B144"/>
      <c r="C144"/>
    </row>
    <row r="145" spans="2:3" x14ac:dyDescent="0.2">
      <c r="B145"/>
      <c r="C145"/>
    </row>
    <row r="146" spans="2:3" x14ac:dyDescent="0.2">
      <c r="B146"/>
      <c r="C146"/>
    </row>
    <row r="147" spans="2:3" x14ac:dyDescent="0.2">
      <c r="B147"/>
      <c r="C147"/>
    </row>
    <row r="148" spans="2:3" x14ac:dyDescent="0.2">
      <c r="B148"/>
      <c r="C148"/>
    </row>
    <row r="149" spans="2:3" x14ac:dyDescent="0.2">
      <c r="B149"/>
      <c r="C149"/>
    </row>
    <row r="150" spans="2:3" x14ac:dyDescent="0.2">
      <c r="B150"/>
      <c r="C150"/>
    </row>
    <row r="151" spans="2:3" x14ac:dyDescent="0.2">
      <c r="B151"/>
      <c r="C151"/>
    </row>
    <row r="152" spans="2:3" x14ac:dyDescent="0.2">
      <c r="B152"/>
      <c r="C152"/>
    </row>
    <row r="153" spans="2:3" x14ac:dyDescent="0.2">
      <c r="B153"/>
      <c r="C153"/>
    </row>
    <row r="154" spans="2:3" x14ac:dyDescent="0.2">
      <c r="B154"/>
      <c r="C154"/>
    </row>
    <row r="155" spans="2:3" x14ac:dyDescent="0.2">
      <c r="B155"/>
      <c r="C155"/>
    </row>
    <row r="156" spans="2:3" x14ac:dyDescent="0.2">
      <c r="B156"/>
      <c r="C156"/>
    </row>
    <row r="157" spans="2:3" x14ac:dyDescent="0.2">
      <c r="B157"/>
      <c r="C157"/>
    </row>
    <row r="158" spans="2:3" x14ac:dyDescent="0.2">
      <c r="B158"/>
      <c r="C158"/>
    </row>
    <row r="159" spans="2:3" x14ac:dyDescent="0.2">
      <c r="B159"/>
      <c r="C159"/>
    </row>
    <row r="160" spans="2:3" x14ac:dyDescent="0.2">
      <c r="B160"/>
      <c r="C160"/>
    </row>
    <row r="161" spans="2:3" x14ac:dyDescent="0.2">
      <c r="B161"/>
      <c r="C161"/>
    </row>
    <row r="162" spans="2:3" x14ac:dyDescent="0.2">
      <c r="B162"/>
      <c r="C162"/>
    </row>
    <row r="163" spans="2:3" x14ac:dyDescent="0.2">
      <c r="B163"/>
      <c r="C163"/>
    </row>
    <row r="164" spans="2:3" x14ac:dyDescent="0.2">
      <c r="B164"/>
      <c r="C164"/>
    </row>
    <row r="165" spans="2:3" x14ac:dyDescent="0.2">
      <c r="B165"/>
      <c r="C165"/>
    </row>
    <row r="166" spans="2:3" x14ac:dyDescent="0.2">
      <c r="B166"/>
      <c r="C166"/>
    </row>
    <row r="167" spans="2:3" x14ac:dyDescent="0.2">
      <c r="B167"/>
      <c r="C167"/>
    </row>
    <row r="168" spans="2:3" x14ac:dyDescent="0.2">
      <c r="B168"/>
      <c r="C168"/>
    </row>
    <row r="169" spans="2:3" x14ac:dyDescent="0.2">
      <c r="B169"/>
      <c r="C169"/>
    </row>
    <row r="170" spans="2:3" x14ac:dyDescent="0.2">
      <c r="B170"/>
      <c r="C170"/>
    </row>
    <row r="171" spans="2:3" x14ac:dyDescent="0.2">
      <c r="B171"/>
      <c r="C171"/>
    </row>
    <row r="172" spans="2:3" x14ac:dyDescent="0.2">
      <c r="B172"/>
      <c r="C172"/>
    </row>
    <row r="173" spans="2:3" x14ac:dyDescent="0.2">
      <c r="B173"/>
      <c r="C173"/>
    </row>
    <row r="174" spans="2:3" x14ac:dyDescent="0.2">
      <c r="B174"/>
      <c r="C174"/>
    </row>
    <row r="175" spans="2:3" x14ac:dyDescent="0.2">
      <c r="B175"/>
      <c r="C175"/>
    </row>
    <row r="176" spans="2:3" x14ac:dyDescent="0.2">
      <c r="B176"/>
      <c r="C176"/>
    </row>
    <row r="177" spans="2:3" x14ac:dyDescent="0.2">
      <c r="B177"/>
      <c r="C177"/>
    </row>
    <row r="178" spans="2:3" x14ac:dyDescent="0.2">
      <c r="B178"/>
      <c r="C178"/>
    </row>
    <row r="179" spans="2:3" x14ac:dyDescent="0.2">
      <c r="B179"/>
      <c r="C179"/>
    </row>
    <row r="180" spans="2:3" x14ac:dyDescent="0.2">
      <c r="B180"/>
      <c r="C180"/>
    </row>
    <row r="181" spans="2:3" x14ac:dyDescent="0.2">
      <c r="B181"/>
      <c r="C181"/>
    </row>
    <row r="182" spans="2:3" x14ac:dyDescent="0.2">
      <c r="B182"/>
      <c r="C182"/>
    </row>
    <row r="183" spans="2:3" x14ac:dyDescent="0.2">
      <c r="B183"/>
      <c r="C183"/>
    </row>
    <row r="184" spans="2:3" x14ac:dyDescent="0.2">
      <c r="B184"/>
      <c r="C184"/>
    </row>
    <row r="185" spans="2:3" x14ac:dyDescent="0.2">
      <c r="B185"/>
      <c r="C185"/>
    </row>
    <row r="186" spans="2:3" x14ac:dyDescent="0.2">
      <c r="B186"/>
      <c r="C186"/>
    </row>
    <row r="187" spans="2:3" x14ac:dyDescent="0.2">
      <c r="B187"/>
      <c r="C187"/>
    </row>
    <row r="188" spans="2:3" x14ac:dyDescent="0.2">
      <c r="B188"/>
      <c r="C188"/>
    </row>
    <row r="189" spans="2:3" x14ac:dyDescent="0.2">
      <c r="B189"/>
      <c r="C189"/>
    </row>
    <row r="190" spans="2:3" x14ac:dyDescent="0.2">
      <c r="B190"/>
      <c r="C190"/>
    </row>
    <row r="191" spans="2:3" x14ac:dyDescent="0.2">
      <c r="B191"/>
      <c r="C191"/>
    </row>
    <row r="192" spans="2:3" x14ac:dyDescent="0.2">
      <c r="B192"/>
      <c r="C192"/>
    </row>
    <row r="193" spans="2:3" x14ac:dyDescent="0.2">
      <c r="B193"/>
      <c r="C193"/>
    </row>
    <row r="194" spans="2:3" x14ac:dyDescent="0.2">
      <c r="B194"/>
      <c r="C194"/>
    </row>
    <row r="195" spans="2:3" x14ac:dyDescent="0.2">
      <c r="B195"/>
      <c r="C195"/>
    </row>
    <row r="196" spans="2:3" x14ac:dyDescent="0.2">
      <c r="B196"/>
      <c r="C196"/>
    </row>
    <row r="197" spans="2:3" x14ac:dyDescent="0.2">
      <c r="B197"/>
      <c r="C197"/>
    </row>
    <row r="198" spans="2:3" x14ac:dyDescent="0.2">
      <c r="B198"/>
      <c r="C198"/>
    </row>
    <row r="199" spans="2:3" x14ac:dyDescent="0.2">
      <c r="B199"/>
      <c r="C199"/>
    </row>
    <row r="200" spans="2:3" x14ac:dyDescent="0.2">
      <c r="B200"/>
      <c r="C200"/>
    </row>
    <row r="201" spans="2:3" x14ac:dyDescent="0.2">
      <c r="B201"/>
      <c r="C201"/>
    </row>
    <row r="202" spans="2:3" x14ac:dyDescent="0.2">
      <c r="B202"/>
      <c r="C202"/>
    </row>
    <row r="203" spans="2:3" x14ac:dyDescent="0.2">
      <c r="B203"/>
      <c r="C203"/>
    </row>
    <row r="204" spans="2:3" x14ac:dyDescent="0.2">
      <c r="B204"/>
      <c r="C204"/>
    </row>
    <row r="205" spans="2:3" x14ac:dyDescent="0.2">
      <c r="B205"/>
      <c r="C205"/>
    </row>
    <row r="206" spans="2:3" x14ac:dyDescent="0.2">
      <c r="B206"/>
      <c r="C206"/>
    </row>
    <row r="207" spans="2:3" x14ac:dyDescent="0.2">
      <c r="B207"/>
      <c r="C207"/>
    </row>
    <row r="208" spans="2:3" x14ac:dyDescent="0.2">
      <c r="B208"/>
      <c r="C208"/>
    </row>
    <row r="209" spans="2:3" x14ac:dyDescent="0.2">
      <c r="B209"/>
      <c r="C209"/>
    </row>
    <row r="210" spans="2:3" x14ac:dyDescent="0.2">
      <c r="B210"/>
      <c r="C210"/>
    </row>
    <row r="211" spans="2:3" x14ac:dyDescent="0.2">
      <c r="B211"/>
      <c r="C211"/>
    </row>
    <row r="212" spans="2:3" x14ac:dyDescent="0.2">
      <c r="B212"/>
      <c r="C212"/>
    </row>
    <row r="213" spans="2:3" x14ac:dyDescent="0.2">
      <c r="B213"/>
      <c r="C213"/>
    </row>
    <row r="214" spans="2:3" x14ac:dyDescent="0.2">
      <c r="B214"/>
      <c r="C214"/>
    </row>
    <row r="215" spans="2:3" x14ac:dyDescent="0.2">
      <c r="B215"/>
      <c r="C215"/>
    </row>
    <row r="216" spans="2:3" x14ac:dyDescent="0.2">
      <c r="B216"/>
      <c r="C216"/>
    </row>
    <row r="217" spans="2:3" x14ac:dyDescent="0.2">
      <c r="B217"/>
      <c r="C21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ABECF-B097-43F7-A4F1-11C6032395E6}">
  <dimension ref="A1:D217"/>
  <sheetViews>
    <sheetView workbookViewId="0">
      <selection activeCell="B4" sqref="B4"/>
    </sheetView>
  </sheetViews>
  <sheetFormatPr baseColWidth="10" defaultColWidth="8.83203125" defaultRowHeight="15" x14ac:dyDescent="0.2"/>
  <cols>
    <col min="1" max="1" width="8.83203125" style="1"/>
    <col min="2" max="2" width="26.33203125" style="1" bestFit="1" customWidth="1"/>
    <col min="3" max="3" width="19.6640625" style="20" bestFit="1" customWidth="1"/>
    <col min="4" max="16384" width="8.83203125" style="1"/>
  </cols>
  <sheetData>
    <row r="1" spans="1:4" ht="29" x14ac:dyDescent="0.2">
      <c r="A1" s="14" t="s">
        <v>303</v>
      </c>
      <c r="B1" s="20"/>
      <c r="C1" s="1"/>
    </row>
    <row r="3" spans="1:4" x14ac:dyDescent="0.2">
      <c r="B3" s="34" t="s">
        <v>304</v>
      </c>
      <c r="C3" s="35" t="s">
        <v>321</v>
      </c>
      <c r="D3"/>
    </row>
    <row r="4" spans="1:4" x14ac:dyDescent="0.2">
      <c r="B4" s="36" t="s">
        <v>152</v>
      </c>
      <c r="C4" s="35">
        <v>4664767</v>
      </c>
      <c r="D4"/>
    </row>
    <row r="5" spans="1:4" x14ac:dyDescent="0.2">
      <c r="B5" s="36" t="s">
        <v>237</v>
      </c>
      <c r="C5" s="35">
        <v>1458139</v>
      </c>
      <c r="D5"/>
    </row>
    <row r="6" spans="1:4" x14ac:dyDescent="0.2">
      <c r="B6" s="36" t="s">
        <v>261</v>
      </c>
      <c r="C6" s="35">
        <v>860732</v>
      </c>
      <c r="D6"/>
    </row>
    <row r="7" spans="1:4" x14ac:dyDescent="0.2">
      <c r="B7" s="36" t="s">
        <v>251</v>
      </c>
      <c r="C7" s="35">
        <v>731328</v>
      </c>
      <c r="D7"/>
    </row>
    <row r="8" spans="1:4" x14ac:dyDescent="0.2">
      <c r="B8" s="36" t="s">
        <v>205</v>
      </c>
      <c r="C8" s="35">
        <v>652202</v>
      </c>
      <c r="D8"/>
    </row>
    <row r="9" spans="1:4" x14ac:dyDescent="0.2">
      <c r="B9" s="36" t="s">
        <v>208</v>
      </c>
      <c r="C9" s="35">
        <v>641064</v>
      </c>
      <c r="D9"/>
    </row>
    <row r="10" spans="1:4" x14ac:dyDescent="0.2">
      <c r="B10" s="36" t="s">
        <v>248</v>
      </c>
      <c r="C10" s="35">
        <v>379535</v>
      </c>
      <c r="D10"/>
    </row>
    <row r="11" spans="1:4" x14ac:dyDescent="0.2">
      <c r="B11" s="36" t="s">
        <v>268</v>
      </c>
      <c r="C11" s="35">
        <v>357082</v>
      </c>
      <c r="D11"/>
    </row>
    <row r="12" spans="1:4" x14ac:dyDescent="0.2">
      <c r="B12" s="36" t="s">
        <v>173</v>
      </c>
      <c r="C12" s="35">
        <v>267234</v>
      </c>
      <c r="D12"/>
    </row>
    <row r="13" spans="1:4" x14ac:dyDescent="0.2">
      <c r="B13" s="36" t="s">
        <v>228</v>
      </c>
      <c r="C13" s="35">
        <v>217411</v>
      </c>
      <c r="D13"/>
    </row>
    <row r="14" spans="1:4" x14ac:dyDescent="0.2">
      <c r="B14" s="36" t="s">
        <v>305</v>
      </c>
      <c r="C14" s="35">
        <v>10229494</v>
      </c>
      <c r="D14"/>
    </row>
    <row r="15" spans="1:4" x14ac:dyDescent="0.2">
      <c r="B15"/>
      <c r="C15"/>
      <c r="D15"/>
    </row>
    <row r="16" spans="1:4" x14ac:dyDescent="0.2">
      <c r="B16"/>
      <c r="C16"/>
      <c r="D16"/>
    </row>
    <row r="17" spans="2:4" x14ac:dyDescent="0.2">
      <c r="B17"/>
      <c r="C17"/>
      <c r="D17"/>
    </row>
    <row r="18" spans="2:4" x14ac:dyDescent="0.2">
      <c r="B18"/>
      <c r="C18"/>
      <c r="D18"/>
    </row>
    <row r="19" spans="2:4" x14ac:dyDescent="0.2">
      <c r="B19"/>
      <c r="C19"/>
      <c r="D19"/>
    </row>
    <row r="20" spans="2:4" x14ac:dyDescent="0.2">
      <c r="B20"/>
      <c r="C20"/>
      <c r="D20"/>
    </row>
    <row r="21" spans="2:4" x14ac:dyDescent="0.2">
      <c r="B21"/>
      <c r="C21"/>
    </row>
    <row r="22" spans="2:4" x14ac:dyDescent="0.2">
      <c r="B22"/>
      <c r="C22"/>
    </row>
    <row r="23" spans="2:4" x14ac:dyDescent="0.2">
      <c r="B23"/>
      <c r="C23"/>
    </row>
    <row r="24" spans="2:4" x14ac:dyDescent="0.2">
      <c r="B24"/>
      <c r="C24"/>
    </row>
    <row r="25" spans="2:4" x14ac:dyDescent="0.2">
      <c r="B25"/>
      <c r="C25"/>
    </row>
    <row r="26" spans="2:4" x14ac:dyDescent="0.2">
      <c r="B26"/>
      <c r="C26"/>
    </row>
    <row r="27" spans="2:4" x14ac:dyDescent="0.2">
      <c r="B27"/>
      <c r="C27"/>
    </row>
    <row r="28" spans="2:4" x14ac:dyDescent="0.2">
      <c r="B28"/>
      <c r="C28"/>
    </row>
    <row r="29" spans="2:4" x14ac:dyDescent="0.2">
      <c r="B29"/>
      <c r="C29"/>
    </row>
    <row r="30" spans="2:4" x14ac:dyDescent="0.2">
      <c r="B30"/>
      <c r="C30"/>
    </row>
    <row r="31" spans="2:4" x14ac:dyDescent="0.2">
      <c r="B31"/>
      <c r="C31"/>
    </row>
    <row r="32" spans="2:4" x14ac:dyDescent="0.2">
      <c r="B32"/>
      <c r="C32"/>
    </row>
    <row r="33" spans="2:3" x14ac:dyDescent="0.2">
      <c r="B33"/>
      <c r="C33"/>
    </row>
    <row r="34" spans="2:3" x14ac:dyDescent="0.2">
      <c r="B34"/>
      <c r="C34"/>
    </row>
    <row r="35" spans="2:3" x14ac:dyDescent="0.2">
      <c r="B35"/>
      <c r="C35"/>
    </row>
    <row r="36" spans="2:3" x14ac:dyDescent="0.2">
      <c r="B36"/>
      <c r="C36"/>
    </row>
    <row r="37" spans="2:3" x14ac:dyDescent="0.2">
      <c r="B37"/>
      <c r="C37"/>
    </row>
    <row r="38" spans="2:3" x14ac:dyDescent="0.2">
      <c r="B38"/>
      <c r="C38"/>
    </row>
    <row r="39" spans="2:3" x14ac:dyDescent="0.2">
      <c r="B39"/>
      <c r="C39"/>
    </row>
    <row r="40" spans="2:3" x14ac:dyDescent="0.2">
      <c r="B40"/>
      <c r="C40"/>
    </row>
    <row r="41" spans="2:3" x14ac:dyDescent="0.2">
      <c r="B41"/>
      <c r="C41"/>
    </row>
    <row r="42" spans="2:3" x14ac:dyDescent="0.2">
      <c r="B42"/>
      <c r="C42"/>
    </row>
    <row r="43" spans="2:3" x14ac:dyDescent="0.2">
      <c r="B43"/>
      <c r="C43"/>
    </row>
    <row r="44" spans="2:3" x14ac:dyDescent="0.2">
      <c r="B44"/>
      <c r="C44"/>
    </row>
    <row r="45" spans="2:3" x14ac:dyDescent="0.2">
      <c r="B45"/>
      <c r="C45"/>
    </row>
    <row r="46" spans="2:3" x14ac:dyDescent="0.2">
      <c r="B46"/>
      <c r="C46"/>
    </row>
    <row r="47" spans="2:3" x14ac:dyDescent="0.2">
      <c r="B47"/>
      <c r="C47"/>
    </row>
    <row r="48" spans="2:3" x14ac:dyDescent="0.2">
      <c r="B48"/>
      <c r="C48"/>
    </row>
    <row r="49" spans="2:3" x14ac:dyDescent="0.2">
      <c r="B49"/>
      <c r="C49"/>
    </row>
    <row r="50" spans="2:3" x14ac:dyDescent="0.2">
      <c r="B50"/>
      <c r="C50"/>
    </row>
    <row r="51" spans="2:3" x14ac:dyDescent="0.2">
      <c r="B51"/>
      <c r="C51"/>
    </row>
    <row r="52" spans="2:3" x14ac:dyDescent="0.2">
      <c r="B52"/>
      <c r="C52"/>
    </row>
    <row r="53" spans="2:3" x14ac:dyDescent="0.2">
      <c r="B53"/>
      <c r="C53"/>
    </row>
    <row r="54" spans="2:3" x14ac:dyDescent="0.2">
      <c r="B54"/>
      <c r="C54"/>
    </row>
    <row r="55" spans="2:3" x14ac:dyDescent="0.2">
      <c r="B55"/>
      <c r="C55"/>
    </row>
    <row r="56" spans="2:3" x14ac:dyDescent="0.2">
      <c r="B56"/>
      <c r="C56"/>
    </row>
    <row r="57" spans="2:3" x14ac:dyDescent="0.2">
      <c r="B57"/>
      <c r="C57"/>
    </row>
    <row r="58" spans="2:3" x14ac:dyDescent="0.2">
      <c r="B58"/>
      <c r="C58"/>
    </row>
    <row r="59" spans="2:3" x14ac:dyDescent="0.2">
      <c r="B59"/>
      <c r="C59"/>
    </row>
    <row r="60" spans="2:3" x14ac:dyDescent="0.2">
      <c r="B60"/>
      <c r="C60"/>
    </row>
    <row r="61" spans="2:3" x14ac:dyDescent="0.2">
      <c r="B61"/>
      <c r="C61"/>
    </row>
    <row r="62" spans="2:3" x14ac:dyDescent="0.2">
      <c r="B62"/>
      <c r="C62"/>
    </row>
    <row r="63" spans="2:3" x14ac:dyDescent="0.2">
      <c r="B63"/>
      <c r="C63"/>
    </row>
    <row r="64" spans="2:3" x14ac:dyDescent="0.2">
      <c r="B64"/>
      <c r="C64"/>
    </row>
    <row r="65" spans="2:3" x14ac:dyDescent="0.2">
      <c r="B65"/>
      <c r="C65"/>
    </row>
    <row r="66" spans="2:3" x14ac:dyDescent="0.2">
      <c r="B66"/>
      <c r="C66"/>
    </row>
    <row r="67" spans="2:3" x14ac:dyDescent="0.2">
      <c r="B67"/>
      <c r="C67"/>
    </row>
    <row r="68" spans="2:3" x14ac:dyDescent="0.2">
      <c r="B68"/>
      <c r="C68"/>
    </row>
    <row r="69" spans="2:3" x14ac:dyDescent="0.2">
      <c r="B69"/>
      <c r="C69"/>
    </row>
    <row r="70" spans="2:3" x14ac:dyDescent="0.2">
      <c r="B70"/>
      <c r="C70"/>
    </row>
    <row r="71" spans="2:3" x14ac:dyDescent="0.2">
      <c r="B71"/>
      <c r="C71"/>
    </row>
    <row r="72" spans="2:3" x14ac:dyDescent="0.2">
      <c r="B72"/>
      <c r="C72"/>
    </row>
    <row r="73" spans="2:3" x14ac:dyDescent="0.2">
      <c r="B73"/>
      <c r="C73"/>
    </row>
    <row r="74" spans="2:3" x14ac:dyDescent="0.2">
      <c r="B74"/>
      <c r="C74"/>
    </row>
    <row r="75" spans="2:3" x14ac:dyDescent="0.2">
      <c r="B75"/>
      <c r="C75"/>
    </row>
    <row r="76" spans="2:3" x14ac:dyDescent="0.2">
      <c r="B76"/>
      <c r="C76"/>
    </row>
    <row r="77" spans="2:3" x14ac:dyDescent="0.2">
      <c r="B77"/>
      <c r="C77"/>
    </row>
    <row r="78" spans="2:3" x14ac:dyDescent="0.2">
      <c r="B78"/>
      <c r="C78"/>
    </row>
    <row r="79" spans="2:3" x14ac:dyDescent="0.2">
      <c r="B79"/>
      <c r="C79"/>
    </row>
    <row r="80" spans="2:3" x14ac:dyDescent="0.2">
      <c r="B80"/>
      <c r="C80"/>
    </row>
    <row r="81" spans="2:3" x14ac:dyDescent="0.2">
      <c r="B81"/>
      <c r="C81"/>
    </row>
    <row r="82" spans="2:3" x14ac:dyDescent="0.2">
      <c r="B82"/>
      <c r="C82"/>
    </row>
    <row r="83" spans="2:3" x14ac:dyDescent="0.2">
      <c r="B83"/>
      <c r="C83"/>
    </row>
    <row r="84" spans="2:3" x14ac:dyDescent="0.2">
      <c r="B84"/>
      <c r="C84"/>
    </row>
    <row r="85" spans="2:3" x14ac:dyDescent="0.2">
      <c r="B85"/>
      <c r="C85"/>
    </row>
    <row r="86" spans="2:3" x14ac:dyDescent="0.2">
      <c r="B86"/>
      <c r="C86"/>
    </row>
    <row r="87" spans="2:3" x14ac:dyDescent="0.2">
      <c r="B87"/>
      <c r="C87"/>
    </row>
    <row r="88" spans="2:3" x14ac:dyDescent="0.2">
      <c r="B88"/>
      <c r="C88"/>
    </row>
    <row r="89" spans="2:3" x14ac:dyDescent="0.2">
      <c r="B89"/>
      <c r="C89"/>
    </row>
    <row r="90" spans="2:3" x14ac:dyDescent="0.2">
      <c r="B90"/>
      <c r="C90"/>
    </row>
    <row r="91" spans="2:3" x14ac:dyDescent="0.2">
      <c r="B91"/>
      <c r="C91"/>
    </row>
    <row r="92" spans="2:3" x14ac:dyDescent="0.2">
      <c r="B92"/>
      <c r="C92"/>
    </row>
    <row r="93" spans="2:3" x14ac:dyDescent="0.2">
      <c r="B93"/>
      <c r="C93"/>
    </row>
    <row r="94" spans="2:3" x14ac:dyDescent="0.2">
      <c r="B94"/>
      <c r="C94"/>
    </row>
    <row r="95" spans="2:3" x14ac:dyDescent="0.2">
      <c r="B95"/>
      <c r="C95"/>
    </row>
    <row r="96" spans="2:3" x14ac:dyDescent="0.2">
      <c r="B96"/>
      <c r="C96"/>
    </row>
    <row r="97" spans="2:3" x14ac:dyDescent="0.2">
      <c r="B97"/>
      <c r="C97"/>
    </row>
    <row r="98" spans="2:3" x14ac:dyDescent="0.2">
      <c r="B98"/>
      <c r="C98"/>
    </row>
    <row r="99" spans="2:3" x14ac:dyDescent="0.2">
      <c r="B99"/>
      <c r="C99"/>
    </row>
    <row r="100" spans="2:3" x14ac:dyDescent="0.2">
      <c r="B100"/>
      <c r="C100"/>
    </row>
    <row r="101" spans="2:3" x14ac:dyDescent="0.2">
      <c r="B101"/>
      <c r="C101"/>
    </row>
    <row r="102" spans="2:3" x14ac:dyDescent="0.2">
      <c r="B102"/>
      <c r="C102"/>
    </row>
    <row r="103" spans="2:3" x14ac:dyDescent="0.2">
      <c r="B103"/>
      <c r="C103"/>
    </row>
    <row r="104" spans="2:3" x14ac:dyDescent="0.2">
      <c r="B104"/>
      <c r="C104"/>
    </row>
    <row r="105" spans="2:3" x14ac:dyDescent="0.2">
      <c r="B105"/>
      <c r="C105"/>
    </row>
    <row r="106" spans="2:3" x14ac:dyDescent="0.2">
      <c r="B106"/>
      <c r="C106"/>
    </row>
    <row r="107" spans="2:3" x14ac:dyDescent="0.2">
      <c r="B107"/>
      <c r="C107"/>
    </row>
    <row r="108" spans="2:3" x14ac:dyDescent="0.2">
      <c r="B108"/>
      <c r="C108"/>
    </row>
    <row r="109" spans="2:3" x14ac:dyDescent="0.2">
      <c r="B109"/>
      <c r="C109"/>
    </row>
    <row r="110" spans="2:3" x14ac:dyDescent="0.2">
      <c r="B110"/>
      <c r="C110"/>
    </row>
    <row r="111" spans="2:3" x14ac:dyDescent="0.2">
      <c r="B111"/>
      <c r="C111"/>
    </row>
    <row r="112" spans="2:3" x14ac:dyDescent="0.2">
      <c r="B112"/>
      <c r="C112"/>
    </row>
    <row r="113" spans="2:3" x14ac:dyDescent="0.2">
      <c r="B113"/>
      <c r="C113"/>
    </row>
    <row r="114" spans="2:3" x14ac:dyDescent="0.2">
      <c r="B114"/>
      <c r="C114"/>
    </row>
    <row r="115" spans="2:3" x14ac:dyDescent="0.2">
      <c r="B115"/>
      <c r="C115"/>
    </row>
    <row r="116" spans="2:3" x14ac:dyDescent="0.2">
      <c r="B116"/>
      <c r="C116"/>
    </row>
    <row r="117" spans="2:3" x14ac:dyDescent="0.2">
      <c r="B117"/>
      <c r="C117"/>
    </row>
    <row r="118" spans="2:3" x14ac:dyDescent="0.2">
      <c r="B118"/>
      <c r="C118"/>
    </row>
    <row r="119" spans="2:3" x14ac:dyDescent="0.2">
      <c r="B119"/>
      <c r="C119"/>
    </row>
    <row r="120" spans="2:3" x14ac:dyDescent="0.2">
      <c r="B120"/>
      <c r="C120"/>
    </row>
    <row r="121" spans="2:3" x14ac:dyDescent="0.2">
      <c r="B121"/>
      <c r="C121"/>
    </row>
    <row r="122" spans="2:3" x14ac:dyDescent="0.2">
      <c r="B122"/>
      <c r="C122"/>
    </row>
    <row r="123" spans="2:3" x14ac:dyDescent="0.2">
      <c r="B123"/>
      <c r="C123"/>
    </row>
    <row r="124" spans="2:3" x14ac:dyDescent="0.2">
      <c r="B124"/>
      <c r="C124"/>
    </row>
    <row r="125" spans="2:3" x14ac:dyDescent="0.2">
      <c r="B125"/>
      <c r="C125"/>
    </row>
    <row r="126" spans="2:3" x14ac:dyDescent="0.2">
      <c r="B126"/>
      <c r="C126"/>
    </row>
    <row r="127" spans="2:3" x14ac:dyDescent="0.2">
      <c r="B127"/>
      <c r="C127"/>
    </row>
    <row r="128" spans="2:3" x14ac:dyDescent="0.2">
      <c r="B128"/>
      <c r="C128"/>
    </row>
    <row r="129" spans="2:3" x14ac:dyDescent="0.2">
      <c r="B129"/>
      <c r="C129"/>
    </row>
    <row r="130" spans="2:3" x14ac:dyDescent="0.2">
      <c r="B130"/>
      <c r="C130"/>
    </row>
    <row r="131" spans="2:3" x14ac:dyDescent="0.2">
      <c r="B131"/>
      <c r="C131"/>
    </row>
    <row r="132" spans="2:3" x14ac:dyDescent="0.2">
      <c r="B132"/>
      <c r="C132"/>
    </row>
    <row r="133" spans="2:3" x14ac:dyDescent="0.2">
      <c r="B133"/>
      <c r="C133"/>
    </row>
    <row r="134" spans="2:3" x14ac:dyDescent="0.2">
      <c r="B134"/>
      <c r="C134"/>
    </row>
    <row r="135" spans="2:3" x14ac:dyDescent="0.2">
      <c r="B135"/>
      <c r="C135"/>
    </row>
    <row r="136" spans="2:3" x14ac:dyDescent="0.2">
      <c r="B136"/>
      <c r="C136"/>
    </row>
    <row r="137" spans="2:3" x14ac:dyDescent="0.2">
      <c r="B137"/>
      <c r="C137"/>
    </row>
    <row r="138" spans="2:3" x14ac:dyDescent="0.2">
      <c r="B138"/>
      <c r="C138"/>
    </row>
    <row r="139" spans="2:3" x14ac:dyDescent="0.2">
      <c r="B139"/>
      <c r="C139"/>
    </row>
    <row r="140" spans="2:3" x14ac:dyDescent="0.2">
      <c r="B140"/>
      <c r="C140"/>
    </row>
    <row r="141" spans="2:3" x14ac:dyDescent="0.2">
      <c r="B141"/>
      <c r="C141"/>
    </row>
    <row r="142" spans="2:3" x14ac:dyDescent="0.2">
      <c r="B142"/>
      <c r="C142"/>
    </row>
    <row r="143" spans="2:3" x14ac:dyDescent="0.2">
      <c r="B143"/>
      <c r="C143"/>
    </row>
    <row r="144" spans="2:3" x14ac:dyDescent="0.2">
      <c r="B144"/>
      <c r="C144"/>
    </row>
    <row r="145" spans="2:3" x14ac:dyDescent="0.2">
      <c r="B145"/>
      <c r="C145"/>
    </row>
    <row r="146" spans="2:3" x14ac:dyDescent="0.2">
      <c r="B146"/>
      <c r="C146"/>
    </row>
    <row r="147" spans="2:3" x14ac:dyDescent="0.2">
      <c r="B147"/>
      <c r="C147"/>
    </row>
    <row r="148" spans="2:3" x14ac:dyDescent="0.2">
      <c r="B148"/>
      <c r="C148"/>
    </row>
    <row r="149" spans="2:3" x14ac:dyDescent="0.2">
      <c r="B149"/>
      <c r="C149"/>
    </row>
    <row r="150" spans="2:3" x14ac:dyDescent="0.2">
      <c r="B150"/>
      <c r="C150"/>
    </row>
    <row r="151" spans="2:3" x14ac:dyDescent="0.2">
      <c r="B151"/>
      <c r="C151"/>
    </row>
    <row r="152" spans="2:3" x14ac:dyDescent="0.2">
      <c r="B152"/>
      <c r="C152"/>
    </row>
    <row r="153" spans="2:3" x14ac:dyDescent="0.2">
      <c r="B153"/>
      <c r="C153"/>
    </row>
    <row r="154" spans="2:3" x14ac:dyDescent="0.2">
      <c r="B154"/>
      <c r="C154"/>
    </row>
    <row r="155" spans="2:3" x14ac:dyDescent="0.2">
      <c r="B155"/>
      <c r="C155"/>
    </row>
    <row r="156" spans="2:3" x14ac:dyDescent="0.2">
      <c r="B156"/>
      <c r="C156"/>
    </row>
    <row r="157" spans="2:3" x14ac:dyDescent="0.2">
      <c r="B157"/>
      <c r="C157"/>
    </row>
    <row r="158" spans="2:3" x14ac:dyDescent="0.2">
      <c r="B158"/>
      <c r="C158"/>
    </row>
    <row r="159" spans="2:3" x14ac:dyDescent="0.2">
      <c r="B159"/>
      <c r="C159"/>
    </row>
    <row r="160" spans="2:3" x14ac:dyDescent="0.2">
      <c r="B160"/>
      <c r="C160"/>
    </row>
    <row r="161" spans="2:3" x14ac:dyDescent="0.2">
      <c r="B161"/>
      <c r="C161"/>
    </row>
    <row r="162" spans="2:3" x14ac:dyDescent="0.2">
      <c r="B162"/>
      <c r="C162"/>
    </row>
    <row r="163" spans="2:3" x14ac:dyDescent="0.2">
      <c r="B163"/>
      <c r="C163"/>
    </row>
    <row r="164" spans="2:3" x14ac:dyDescent="0.2">
      <c r="B164"/>
      <c r="C164"/>
    </row>
    <row r="165" spans="2:3" x14ac:dyDescent="0.2">
      <c r="B165"/>
      <c r="C165"/>
    </row>
    <row r="166" spans="2:3" x14ac:dyDescent="0.2">
      <c r="B166"/>
      <c r="C166"/>
    </row>
    <row r="167" spans="2:3" x14ac:dyDescent="0.2">
      <c r="B167"/>
      <c r="C167"/>
    </row>
    <row r="168" spans="2:3" x14ac:dyDescent="0.2">
      <c r="B168"/>
      <c r="C168"/>
    </row>
    <row r="169" spans="2:3" x14ac:dyDescent="0.2">
      <c r="B169"/>
      <c r="C169"/>
    </row>
    <row r="170" spans="2:3" x14ac:dyDescent="0.2">
      <c r="B170"/>
      <c r="C170"/>
    </row>
    <row r="171" spans="2:3" x14ac:dyDescent="0.2">
      <c r="B171"/>
      <c r="C171"/>
    </row>
    <row r="172" spans="2:3" x14ac:dyDescent="0.2">
      <c r="B172"/>
      <c r="C172"/>
    </row>
    <row r="173" spans="2:3" x14ac:dyDescent="0.2">
      <c r="B173"/>
      <c r="C173"/>
    </row>
    <row r="174" spans="2:3" x14ac:dyDescent="0.2">
      <c r="B174"/>
      <c r="C174"/>
    </row>
    <row r="175" spans="2:3" x14ac:dyDescent="0.2">
      <c r="B175"/>
      <c r="C175"/>
    </row>
    <row r="176" spans="2:3" x14ac:dyDescent="0.2">
      <c r="B176"/>
      <c r="C176"/>
    </row>
    <row r="177" spans="2:3" x14ac:dyDescent="0.2">
      <c r="B177"/>
      <c r="C177"/>
    </row>
    <row r="178" spans="2:3" x14ac:dyDescent="0.2">
      <c r="B178"/>
      <c r="C178"/>
    </row>
    <row r="179" spans="2:3" x14ac:dyDescent="0.2">
      <c r="B179"/>
      <c r="C179"/>
    </row>
    <row r="180" spans="2:3" x14ac:dyDescent="0.2">
      <c r="B180"/>
      <c r="C180"/>
    </row>
    <row r="181" spans="2:3" x14ac:dyDescent="0.2">
      <c r="B181"/>
      <c r="C181"/>
    </row>
    <row r="182" spans="2:3" x14ac:dyDescent="0.2">
      <c r="B182"/>
      <c r="C182"/>
    </row>
    <row r="183" spans="2:3" x14ac:dyDescent="0.2">
      <c r="B183"/>
      <c r="C183"/>
    </row>
    <row r="184" spans="2:3" x14ac:dyDescent="0.2">
      <c r="B184"/>
      <c r="C184"/>
    </row>
    <row r="185" spans="2:3" x14ac:dyDescent="0.2">
      <c r="B185"/>
      <c r="C185"/>
    </row>
    <row r="186" spans="2:3" x14ac:dyDescent="0.2">
      <c r="B186"/>
      <c r="C186"/>
    </row>
    <row r="187" spans="2:3" x14ac:dyDescent="0.2">
      <c r="B187"/>
      <c r="C187"/>
    </row>
    <row r="188" spans="2:3" x14ac:dyDescent="0.2">
      <c r="B188"/>
      <c r="C188"/>
    </row>
    <row r="189" spans="2:3" x14ac:dyDescent="0.2">
      <c r="B189"/>
      <c r="C189"/>
    </row>
    <row r="190" spans="2:3" x14ac:dyDescent="0.2">
      <c r="B190"/>
      <c r="C190"/>
    </row>
    <row r="191" spans="2:3" x14ac:dyDescent="0.2">
      <c r="B191"/>
      <c r="C191"/>
    </row>
    <row r="192" spans="2:3" x14ac:dyDescent="0.2">
      <c r="B192"/>
      <c r="C192"/>
    </row>
    <row r="193" spans="2:3" x14ac:dyDescent="0.2">
      <c r="B193"/>
      <c r="C193"/>
    </row>
    <row r="194" spans="2:3" x14ac:dyDescent="0.2">
      <c r="B194"/>
      <c r="C194"/>
    </row>
    <row r="195" spans="2:3" x14ac:dyDescent="0.2">
      <c r="B195"/>
      <c r="C195"/>
    </row>
    <row r="196" spans="2:3" x14ac:dyDescent="0.2">
      <c r="B196"/>
      <c r="C196"/>
    </row>
    <row r="197" spans="2:3" x14ac:dyDescent="0.2">
      <c r="B197"/>
      <c r="C197"/>
    </row>
    <row r="198" spans="2:3" x14ac:dyDescent="0.2">
      <c r="B198"/>
      <c r="C198"/>
    </row>
    <row r="199" spans="2:3" x14ac:dyDescent="0.2">
      <c r="B199"/>
      <c r="C199"/>
    </row>
    <row r="200" spans="2:3" x14ac:dyDescent="0.2">
      <c r="B200"/>
      <c r="C200"/>
    </row>
    <row r="201" spans="2:3" x14ac:dyDescent="0.2">
      <c r="B201"/>
      <c r="C201"/>
    </row>
    <row r="202" spans="2:3" x14ac:dyDescent="0.2">
      <c r="B202"/>
      <c r="C202"/>
    </row>
    <row r="203" spans="2:3" x14ac:dyDescent="0.2">
      <c r="B203"/>
      <c r="C203"/>
    </row>
    <row r="204" spans="2:3" x14ac:dyDescent="0.2">
      <c r="B204"/>
      <c r="C204"/>
    </row>
    <row r="205" spans="2:3" x14ac:dyDescent="0.2">
      <c r="B205"/>
      <c r="C205"/>
    </row>
    <row r="206" spans="2:3" x14ac:dyDescent="0.2">
      <c r="B206"/>
      <c r="C206"/>
    </row>
    <row r="207" spans="2:3" x14ac:dyDescent="0.2">
      <c r="B207"/>
      <c r="C207"/>
    </row>
    <row r="208" spans="2:3" x14ac:dyDescent="0.2">
      <c r="B208"/>
      <c r="C208"/>
    </row>
    <row r="209" spans="2:3" x14ac:dyDescent="0.2">
      <c r="B209"/>
      <c r="C209"/>
    </row>
    <row r="210" spans="2:3" x14ac:dyDescent="0.2">
      <c r="B210"/>
      <c r="C210"/>
    </row>
    <row r="211" spans="2:3" x14ac:dyDescent="0.2">
      <c r="B211"/>
      <c r="C211"/>
    </row>
    <row r="212" spans="2:3" x14ac:dyDescent="0.2">
      <c r="B212"/>
      <c r="C212"/>
    </row>
    <row r="213" spans="2:3" x14ac:dyDescent="0.2">
      <c r="B213"/>
      <c r="C213"/>
    </row>
    <row r="214" spans="2:3" x14ac:dyDescent="0.2">
      <c r="B214"/>
      <c r="C214"/>
    </row>
    <row r="215" spans="2:3" x14ac:dyDescent="0.2">
      <c r="B215"/>
      <c r="C215"/>
    </row>
    <row r="216" spans="2:3" x14ac:dyDescent="0.2">
      <c r="B216"/>
      <c r="C216"/>
    </row>
    <row r="217" spans="2:3" x14ac:dyDescent="0.2">
      <c r="B217"/>
      <c r="C217"/>
    </row>
  </sheetData>
  <pageMargins left="0.7" right="0.7" top="0.75" bottom="0.75" header="0.3" footer="0.3"/>
  <pageSetup orientation="portrait" horizontalDpi="300" verticalDpi="30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F3F0B-F9C0-4191-9592-B15AF66F9F8D}">
  <dimension ref="B2:P299"/>
  <sheetViews>
    <sheetView zoomScale="90" zoomScaleNormal="90" workbookViewId="0">
      <selection activeCell="B11" sqref="B11"/>
    </sheetView>
  </sheetViews>
  <sheetFormatPr baseColWidth="10" defaultColWidth="8.83203125" defaultRowHeight="15" x14ac:dyDescent="0.2"/>
  <cols>
    <col min="2" max="2" width="36.6640625" style="22" bestFit="1" customWidth="1"/>
    <col min="3" max="4" width="17.5" style="22" bestFit="1" customWidth="1"/>
    <col min="7" max="7" width="35.33203125" bestFit="1" customWidth="1"/>
    <col min="8" max="8" width="21.5" style="22" customWidth="1"/>
    <col min="9" max="9" width="22.5" style="22" customWidth="1"/>
    <col min="10" max="10" width="15" customWidth="1"/>
    <col min="13" max="13" width="35.33203125" bestFit="1" customWidth="1"/>
    <col min="14" max="15" width="19.6640625" style="22" bestFit="1" customWidth="1"/>
    <col min="16" max="16" width="19.1640625" style="46" bestFit="1" customWidth="1"/>
  </cols>
  <sheetData>
    <row r="2" spans="2:16" x14ac:dyDescent="0.2">
      <c r="G2" s="33" t="s">
        <v>323</v>
      </c>
      <c r="H2" s="47"/>
      <c r="I2" s="47"/>
      <c r="J2" s="33"/>
      <c r="K2" s="33"/>
      <c r="L2" s="33"/>
      <c r="M2" s="33" t="s">
        <v>320</v>
      </c>
    </row>
    <row r="3" spans="2:16" x14ac:dyDescent="0.2">
      <c r="B3" s="44" t="s">
        <v>304</v>
      </c>
      <c r="C3" s="23" t="s">
        <v>319</v>
      </c>
      <c r="D3" s="23" t="s">
        <v>318</v>
      </c>
      <c r="G3" t="s">
        <v>310</v>
      </c>
      <c r="H3" s="22" t="s">
        <v>321</v>
      </c>
      <c r="I3" s="22" t="s">
        <v>322</v>
      </c>
      <c r="J3" t="s">
        <v>328</v>
      </c>
      <c r="M3" t="s">
        <v>310</v>
      </c>
      <c r="N3" s="22" t="s">
        <v>319</v>
      </c>
      <c r="O3" s="22" t="s">
        <v>318</v>
      </c>
      <c r="P3" t="s">
        <v>328</v>
      </c>
    </row>
    <row r="4" spans="2:16" x14ac:dyDescent="0.2">
      <c r="B4" s="45" t="s">
        <v>251</v>
      </c>
      <c r="C4" s="23">
        <v>472972</v>
      </c>
      <c r="D4" s="23">
        <v>417314</v>
      </c>
      <c r="G4" t="s">
        <v>152</v>
      </c>
      <c r="H4" s="22">
        <v>4664767</v>
      </c>
      <c r="I4" s="22">
        <v>6924897</v>
      </c>
      <c r="J4" s="46">
        <f t="shared" ref="J4:J33" si="0">(H4-I4)/I4</f>
        <v>-0.32637741759913541</v>
      </c>
      <c r="M4" t="s">
        <v>251</v>
      </c>
      <c r="N4" s="22">
        <v>472972</v>
      </c>
      <c r="O4" s="22">
        <v>417314</v>
      </c>
      <c r="P4" s="46">
        <f>(Table13[[#This Row],[Sum of PI$_Q224]]-Table13[[#This Row],[Sum of PI$_Q223]])/Table13[[#This Row],[Sum of PI$_Q223]]</f>
        <v>0.13337199327125379</v>
      </c>
    </row>
    <row r="5" spans="2:16" x14ac:dyDescent="0.2">
      <c r="B5" s="45" t="s">
        <v>152</v>
      </c>
      <c r="C5" s="23">
        <v>299792</v>
      </c>
      <c r="D5" s="23">
        <v>441776</v>
      </c>
      <c r="G5" t="s">
        <v>237</v>
      </c>
      <c r="H5" s="22">
        <v>1458139</v>
      </c>
      <c r="I5" s="22">
        <v>1530766</v>
      </c>
      <c r="J5" s="46">
        <f t="shared" si="0"/>
        <v>-4.744487400425669E-2</v>
      </c>
      <c r="M5" t="s">
        <v>152</v>
      </c>
      <c r="N5" s="22">
        <v>299792</v>
      </c>
      <c r="O5" s="22">
        <v>441776</v>
      </c>
      <c r="P5" s="46">
        <f>(Table13[[#This Row],[Sum of PI$_Q224]]-Table13[[#This Row],[Sum of PI$_Q223]])/Table13[[#This Row],[Sum of PI$_Q223]]</f>
        <v>-0.3213936474593459</v>
      </c>
    </row>
    <row r="6" spans="2:16" x14ac:dyDescent="0.2">
      <c r="B6" s="45" t="s">
        <v>191</v>
      </c>
      <c r="C6" s="23">
        <v>268274</v>
      </c>
      <c r="D6" s="23">
        <v>277873</v>
      </c>
      <c r="G6" t="s">
        <v>261</v>
      </c>
      <c r="H6" s="22">
        <v>860732</v>
      </c>
      <c r="I6" s="22">
        <v>745445</v>
      </c>
      <c r="J6" s="46">
        <f t="shared" si="0"/>
        <v>0.1546552730248375</v>
      </c>
      <c r="M6" t="s">
        <v>191</v>
      </c>
      <c r="N6" s="22">
        <v>268274</v>
      </c>
      <c r="O6" s="22">
        <v>277873</v>
      </c>
      <c r="P6" s="46">
        <f>(Table13[[#This Row],[Sum of PI$_Q224]]-Table13[[#This Row],[Sum of PI$_Q223]])/Table13[[#This Row],[Sum of PI$_Q223]]</f>
        <v>-3.4544558125474585E-2</v>
      </c>
    </row>
    <row r="7" spans="2:16" x14ac:dyDescent="0.2">
      <c r="B7" s="45" t="s">
        <v>208</v>
      </c>
      <c r="C7" s="23">
        <v>206136</v>
      </c>
      <c r="D7" s="23">
        <v>148125</v>
      </c>
      <c r="G7" t="s">
        <v>251</v>
      </c>
      <c r="H7" s="22">
        <v>731328</v>
      </c>
      <c r="I7" s="22">
        <v>263982</v>
      </c>
      <c r="J7" s="46">
        <f t="shared" si="0"/>
        <v>1.7703707070936654</v>
      </c>
      <c r="M7" t="s">
        <v>208</v>
      </c>
      <c r="N7" s="22">
        <v>206136</v>
      </c>
      <c r="O7" s="22">
        <v>148125</v>
      </c>
      <c r="P7" s="46">
        <f>(Table13[[#This Row],[Sum of PI$_Q224]]-Table13[[#This Row],[Sum of PI$_Q223]])/Table13[[#This Row],[Sum of PI$_Q223]]</f>
        <v>0.39163544303797471</v>
      </c>
    </row>
    <row r="8" spans="2:16" x14ac:dyDescent="0.2">
      <c r="B8" s="45" t="s">
        <v>237</v>
      </c>
      <c r="C8" s="23">
        <v>183190</v>
      </c>
      <c r="D8" s="23">
        <v>307460</v>
      </c>
      <c r="G8" t="s">
        <v>205</v>
      </c>
      <c r="H8" s="22">
        <v>652202</v>
      </c>
      <c r="I8" s="22">
        <v>1118017</v>
      </c>
      <c r="J8" s="46">
        <f t="shared" si="0"/>
        <v>-0.41664393296345226</v>
      </c>
      <c r="M8" t="s">
        <v>237</v>
      </c>
      <c r="N8" s="22">
        <v>183190</v>
      </c>
      <c r="O8" s="22">
        <v>307460</v>
      </c>
      <c r="P8" s="46">
        <f>(Table13[[#This Row],[Sum of PI$_Q224]]-Table13[[#This Row],[Sum of PI$_Q223]])/Table13[[#This Row],[Sum of PI$_Q223]]</f>
        <v>-0.40418265790671959</v>
      </c>
    </row>
    <row r="9" spans="2:16" x14ac:dyDescent="0.2">
      <c r="B9" s="45" t="s">
        <v>268</v>
      </c>
      <c r="C9" s="23">
        <v>178494</v>
      </c>
      <c r="D9" s="23">
        <v>112377</v>
      </c>
      <c r="G9" t="s">
        <v>208</v>
      </c>
      <c r="H9" s="22">
        <v>641064</v>
      </c>
      <c r="I9" s="22">
        <v>620812</v>
      </c>
      <c r="J9" s="46">
        <f t="shared" si="0"/>
        <v>3.2621792104534059E-2</v>
      </c>
      <c r="M9" t="s">
        <v>268</v>
      </c>
      <c r="N9" s="22">
        <v>178494</v>
      </c>
      <c r="O9" s="22">
        <v>112377</v>
      </c>
      <c r="P9" s="46">
        <f>(Table13[[#This Row],[Sum of PI$_Q224]]-Table13[[#This Row],[Sum of PI$_Q223]])/Table13[[#This Row],[Sum of PI$_Q223]]</f>
        <v>0.5883499292559865</v>
      </c>
    </row>
    <row r="10" spans="2:16" x14ac:dyDescent="0.2">
      <c r="B10" s="45" t="s">
        <v>275</v>
      </c>
      <c r="C10" s="23">
        <v>155410</v>
      </c>
      <c r="D10" s="23">
        <v>309122</v>
      </c>
      <c r="G10" t="s">
        <v>248</v>
      </c>
      <c r="H10" s="22">
        <v>379535</v>
      </c>
      <c r="I10" s="22">
        <v>356306</v>
      </c>
      <c r="J10" s="46">
        <f t="shared" si="0"/>
        <v>6.5193962492913399E-2</v>
      </c>
      <c r="M10" t="s">
        <v>275</v>
      </c>
      <c r="N10" s="22">
        <v>155410</v>
      </c>
      <c r="O10" s="22">
        <v>309122</v>
      </c>
      <c r="P10" s="46">
        <f>(Table13[[#This Row],[Sum of PI$_Q224]]-Table13[[#This Row],[Sum of PI$_Q223]])/Table13[[#This Row],[Sum of PI$_Q223]]</f>
        <v>-0.49725351155854325</v>
      </c>
    </row>
    <row r="11" spans="2:16" x14ac:dyDescent="0.2">
      <c r="B11" s="45" t="s">
        <v>173</v>
      </c>
      <c r="C11" s="23">
        <v>149162</v>
      </c>
      <c r="D11" s="23">
        <v>122155</v>
      </c>
      <c r="G11" t="s">
        <v>268</v>
      </c>
      <c r="H11" s="22">
        <v>357082</v>
      </c>
      <c r="I11" s="22">
        <v>40262</v>
      </c>
      <c r="J11" s="46">
        <f t="shared" si="0"/>
        <v>7.8689583229844517</v>
      </c>
      <c r="M11" t="s">
        <v>173</v>
      </c>
      <c r="N11" s="22">
        <v>149162</v>
      </c>
      <c r="O11" s="22">
        <v>122155</v>
      </c>
      <c r="P11" s="46">
        <f>(Table13[[#This Row],[Sum of PI$_Q224]]-Table13[[#This Row],[Sum of PI$_Q223]])/Table13[[#This Row],[Sum of PI$_Q223]]</f>
        <v>0.22108796201547215</v>
      </c>
    </row>
    <row r="12" spans="2:16" x14ac:dyDescent="0.2">
      <c r="B12" s="45" t="s">
        <v>288</v>
      </c>
      <c r="C12" s="23">
        <v>110236</v>
      </c>
      <c r="D12" s="23">
        <v>97276</v>
      </c>
      <c r="G12" t="s">
        <v>173</v>
      </c>
      <c r="H12" s="22">
        <v>267234</v>
      </c>
      <c r="I12" s="22">
        <v>317400</v>
      </c>
      <c r="J12" s="46">
        <f t="shared" si="0"/>
        <v>-0.15805293005671078</v>
      </c>
      <c r="M12" t="s">
        <v>288</v>
      </c>
      <c r="N12" s="22">
        <v>110236</v>
      </c>
      <c r="O12" s="22">
        <v>97276</v>
      </c>
      <c r="P12" s="46">
        <f>(Table13[[#This Row],[Sum of PI$_Q224]]-Table13[[#This Row],[Sum of PI$_Q223]])/Table13[[#This Row],[Sum of PI$_Q223]]</f>
        <v>0.13322916238332169</v>
      </c>
    </row>
    <row r="13" spans="2:16" x14ac:dyDescent="0.2">
      <c r="B13" s="45" t="s">
        <v>161</v>
      </c>
      <c r="C13" s="23">
        <v>87980</v>
      </c>
      <c r="D13" s="23">
        <v>52530</v>
      </c>
      <c r="G13" t="s">
        <v>228</v>
      </c>
      <c r="H13" s="22">
        <v>217411</v>
      </c>
      <c r="I13" s="22">
        <v>168754</v>
      </c>
      <c r="J13" s="46">
        <f t="shared" si="0"/>
        <v>0.28833094326652997</v>
      </c>
      <c r="M13" t="s">
        <v>161</v>
      </c>
      <c r="N13" s="22">
        <v>87980</v>
      </c>
      <c r="O13" s="22">
        <v>52530</v>
      </c>
      <c r="P13" s="46">
        <f>(Table13[[#This Row],[Sum of PI$_Q224]]-Table13[[#This Row],[Sum of PI$_Q223]])/Table13[[#This Row],[Sum of PI$_Q223]]</f>
        <v>0.67485246525794784</v>
      </c>
    </row>
    <row r="14" spans="2:16" x14ac:dyDescent="0.2">
      <c r="B14" s="45" t="s">
        <v>210</v>
      </c>
      <c r="C14" s="23">
        <v>82744</v>
      </c>
      <c r="D14" s="23">
        <v>98252</v>
      </c>
      <c r="G14" t="s">
        <v>264</v>
      </c>
      <c r="H14" s="22">
        <v>199758</v>
      </c>
      <c r="I14" s="22">
        <v>14974</v>
      </c>
      <c r="J14" s="46">
        <f t="shared" si="0"/>
        <v>12.340323226926673</v>
      </c>
      <c r="M14" t="s">
        <v>210</v>
      </c>
      <c r="N14" s="22">
        <v>82744</v>
      </c>
      <c r="O14" s="22">
        <v>98252</v>
      </c>
      <c r="P14" s="46">
        <f>(Table13[[#This Row],[Sum of PI$_Q224]]-Table13[[#This Row],[Sum of PI$_Q223]])/Table13[[#This Row],[Sum of PI$_Q223]]</f>
        <v>-0.15783902617758416</v>
      </c>
    </row>
    <row r="15" spans="2:16" x14ac:dyDescent="0.2">
      <c r="B15" s="45" t="s">
        <v>205</v>
      </c>
      <c r="C15" s="23">
        <v>79092</v>
      </c>
      <c r="D15" s="23">
        <v>15390</v>
      </c>
      <c r="G15" t="s">
        <v>161</v>
      </c>
      <c r="H15" s="22">
        <v>191668</v>
      </c>
      <c r="I15" s="22">
        <v>299626</v>
      </c>
      <c r="J15" s="46">
        <f t="shared" si="0"/>
        <v>-0.36030918545119583</v>
      </c>
      <c r="M15" t="s">
        <v>205</v>
      </c>
      <c r="N15" s="22">
        <v>79092</v>
      </c>
      <c r="O15" s="22">
        <v>15390</v>
      </c>
      <c r="P15" s="46">
        <f>(Table13[[#This Row],[Sum of PI$_Q224]]-Table13[[#This Row],[Sum of PI$_Q223]])/Table13[[#This Row],[Sum of PI$_Q223]]</f>
        <v>4.1391812865497073</v>
      </c>
    </row>
    <row r="16" spans="2:16" x14ac:dyDescent="0.2">
      <c r="B16" s="45" t="s">
        <v>280</v>
      </c>
      <c r="C16" s="23">
        <v>66413</v>
      </c>
      <c r="D16" s="23">
        <v>69054</v>
      </c>
      <c r="G16" t="s">
        <v>185</v>
      </c>
      <c r="H16" s="22">
        <v>182361</v>
      </c>
      <c r="I16" s="22">
        <v>145117</v>
      </c>
      <c r="J16" s="46">
        <f t="shared" si="0"/>
        <v>0.25664808395983929</v>
      </c>
      <c r="M16" t="s">
        <v>280</v>
      </c>
      <c r="N16" s="22">
        <v>66413</v>
      </c>
      <c r="O16" s="22">
        <v>69054</v>
      </c>
      <c r="P16" s="46">
        <f>(Table13[[#This Row],[Sum of PI$_Q224]]-Table13[[#This Row],[Sum of PI$_Q223]])/Table13[[#This Row],[Sum of PI$_Q223]]</f>
        <v>-3.824543111188345E-2</v>
      </c>
    </row>
    <row r="17" spans="2:16" x14ac:dyDescent="0.2">
      <c r="B17" s="45" t="s">
        <v>276</v>
      </c>
      <c r="C17" s="23">
        <v>56797</v>
      </c>
      <c r="D17" s="23">
        <v>26857</v>
      </c>
      <c r="G17" t="s">
        <v>250</v>
      </c>
      <c r="H17" s="22">
        <v>176393</v>
      </c>
      <c r="I17" s="22">
        <v>1005096</v>
      </c>
      <c r="J17" s="46">
        <f t="shared" si="0"/>
        <v>-0.82450134116542106</v>
      </c>
      <c r="M17" t="s">
        <v>276</v>
      </c>
      <c r="N17" s="22">
        <v>56797</v>
      </c>
      <c r="O17" s="22">
        <v>26857</v>
      </c>
      <c r="P17" s="46">
        <f>(Table13[[#This Row],[Sum of PI$_Q224]]-Table13[[#This Row],[Sum of PI$_Q223]])/Table13[[#This Row],[Sum of PI$_Q223]]</f>
        <v>1.1147931637934245</v>
      </c>
    </row>
    <row r="18" spans="2:16" x14ac:dyDescent="0.2">
      <c r="B18" s="45" t="s">
        <v>232</v>
      </c>
      <c r="C18" s="23">
        <v>56178</v>
      </c>
      <c r="D18" s="23">
        <v>60581</v>
      </c>
      <c r="G18" t="s">
        <v>190</v>
      </c>
      <c r="H18" s="22">
        <v>171677</v>
      </c>
      <c r="I18" s="22">
        <v>75479</v>
      </c>
      <c r="J18" s="46">
        <f t="shared" si="0"/>
        <v>1.2745001921064136</v>
      </c>
      <c r="M18" t="s">
        <v>232</v>
      </c>
      <c r="N18" s="22">
        <v>56178</v>
      </c>
      <c r="O18" s="22">
        <v>60581</v>
      </c>
      <c r="P18" s="46">
        <f>(Table13[[#This Row],[Sum of PI$_Q224]]-Table13[[#This Row],[Sum of PI$_Q223]])/Table13[[#This Row],[Sum of PI$_Q223]]</f>
        <v>-7.2679552995163502E-2</v>
      </c>
    </row>
    <row r="19" spans="2:16" x14ac:dyDescent="0.2">
      <c r="B19" s="45" t="s">
        <v>250</v>
      </c>
      <c r="C19" s="23">
        <v>51087</v>
      </c>
      <c r="D19" s="23">
        <v>115011</v>
      </c>
      <c r="G19" t="s">
        <v>229</v>
      </c>
      <c r="H19" s="22">
        <v>151154</v>
      </c>
      <c r="I19" s="22">
        <v>42317</v>
      </c>
      <c r="J19" s="46">
        <f t="shared" si="0"/>
        <v>2.5719450811730509</v>
      </c>
      <c r="M19" t="s">
        <v>250</v>
      </c>
      <c r="N19" s="22">
        <v>51087</v>
      </c>
      <c r="O19" s="22">
        <v>115011</v>
      </c>
      <c r="P19" s="46">
        <f>(Table13[[#This Row],[Sum of PI$_Q224]]-Table13[[#This Row],[Sum of PI$_Q223]])/Table13[[#This Row],[Sum of PI$_Q223]]</f>
        <v>-0.55580770534992308</v>
      </c>
    </row>
    <row r="20" spans="2:16" x14ac:dyDescent="0.2">
      <c r="B20" s="45" t="s">
        <v>261</v>
      </c>
      <c r="C20" s="23">
        <v>50859</v>
      </c>
      <c r="D20" s="23">
        <v>161839</v>
      </c>
      <c r="G20" t="s">
        <v>170</v>
      </c>
      <c r="H20" s="22">
        <v>148683</v>
      </c>
      <c r="I20" s="22">
        <v>100923</v>
      </c>
      <c r="J20" s="46">
        <f t="shared" si="0"/>
        <v>0.47323206801224699</v>
      </c>
      <c r="M20" t="s">
        <v>261</v>
      </c>
      <c r="N20" s="22">
        <v>50859</v>
      </c>
      <c r="O20" s="22">
        <v>161839</v>
      </c>
      <c r="P20" s="46">
        <f>(Table13[[#This Row],[Sum of PI$_Q224]]-Table13[[#This Row],[Sum of PI$_Q223]])/Table13[[#This Row],[Sum of PI$_Q223]]</f>
        <v>-0.68574323865075781</v>
      </c>
    </row>
    <row r="21" spans="2:16" x14ac:dyDescent="0.2">
      <c r="B21" s="45" t="s">
        <v>279</v>
      </c>
      <c r="C21" s="23">
        <v>47463</v>
      </c>
      <c r="D21" s="23">
        <v>18448</v>
      </c>
      <c r="G21" t="s">
        <v>223</v>
      </c>
      <c r="H21" s="22">
        <v>144161</v>
      </c>
      <c r="I21" s="22">
        <v>70647</v>
      </c>
      <c r="J21" s="46">
        <f t="shared" si="0"/>
        <v>1.040582048777726</v>
      </c>
      <c r="M21" t="s">
        <v>279</v>
      </c>
      <c r="N21" s="22">
        <v>47463</v>
      </c>
      <c r="O21" s="22">
        <v>18448</v>
      </c>
      <c r="P21" s="46">
        <f>(Table13[[#This Row],[Sum of PI$_Q224]]-Table13[[#This Row],[Sum of PI$_Q223]])/Table13[[#This Row],[Sum of PI$_Q223]]</f>
        <v>1.5727992194275802</v>
      </c>
    </row>
    <row r="22" spans="2:16" x14ac:dyDescent="0.2">
      <c r="B22" s="45" t="s">
        <v>258</v>
      </c>
      <c r="C22" s="23">
        <v>44014</v>
      </c>
      <c r="D22" s="23">
        <v>36280</v>
      </c>
      <c r="G22" t="s">
        <v>162</v>
      </c>
      <c r="H22" s="22">
        <v>138789</v>
      </c>
      <c r="I22" s="22">
        <v>45767</v>
      </c>
      <c r="J22" s="46">
        <f t="shared" si="0"/>
        <v>2.0325125090130443</v>
      </c>
      <c r="M22" t="s">
        <v>258</v>
      </c>
      <c r="N22" s="22">
        <v>44014</v>
      </c>
      <c r="O22" s="22">
        <v>36280</v>
      </c>
      <c r="P22" s="46">
        <f>(Table13[[#This Row],[Sum of PI$_Q224]]-Table13[[#This Row],[Sum of PI$_Q223]])/Table13[[#This Row],[Sum of PI$_Q223]]</f>
        <v>0.21317530319735392</v>
      </c>
    </row>
    <row r="23" spans="2:16" x14ac:dyDescent="0.2">
      <c r="B23" s="45" t="s">
        <v>174</v>
      </c>
      <c r="C23" s="23">
        <v>42741</v>
      </c>
      <c r="D23" s="23">
        <v>47826</v>
      </c>
      <c r="G23" t="s">
        <v>97</v>
      </c>
      <c r="H23" s="22">
        <v>136392</v>
      </c>
      <c r="I23" s="22">
        <v>132775</v>
      </c>
      <c r="J23" s="46">
        <f t="shared" si="0"/>
        <v>2.7241574091508191E-2</v>
      </c>
      <c r="M23" t="s">
        <v>174</v>
      </c>
      <c r="N23" s="22">
        <v>42741</v>
      </c>
      <c r="O23" s="22">
        <v>47826</v>
      </c>
      <c r="P23" s="46">
        <f>(Table13[[#This Row],[Sum of PI$_Q224]]-Table13[[#This Row],[Sum of PI$_Q223]])/Table13[[#This Row],[Sum of PI$_Q223]]</f>
        <v>-0.10632292058712833</v>
      </c>
    </row>
    <row r="24" spans="2:16" x14ac:dyDescent="0.2">
      <c r="B24" s="45" t="s">
        <v>220</v>
      </c>
      <c r="C24" s="23">
        <v>38408</v>
      </c>
      <c r="D24" s="23">
        <v>44231</v>
      </c>
      <c r="G24" t="s">
        <v>286</v>
      </c>
      <c r="H24" s="22">
        <v>129381</v>
      </c>
      <c r="I24" s="22">
        <v>10447</v>
      </c>
      <c r="J24" s="46">
        <f t="shared" si="0"/>
        <v>11.38451230018187</v>
      </c>
      <c r="M24" t="s">
        <v>220</v>
      </c>
      <c r="N24" s="22">
        <v>38408</v>
      </c>
      <c r="O24" s="22">
        <v>44231</v>
      </c>
      <c r="P24" s="46">
        <f>(Table13[[#This Row],[Sum of PI$_Q224]]-Table13[[#This Row],[Sum of PI$_Q223]])/Table13[[#This Row],[Sum of PI$_Q223]]</f>
        <v>-0.13164974791435871</v>
      </c>
    </row>
    <row r="25" spans="2:16" x14ac:dyDescent="0.2">
      <c r="B25" s="45" t="s">
        <v>242</v>
      </c>
      <c r="C25" s="23">
        <v>32943</v>
      </c>
      <c r="D25" s="23"/>
      <c r="G25" t="s">
        <v>178</v>
      </c>
      <c r="H25" s="22">
        <v>127509</v>
      </c>
      <c r="I25" s="22">
        <v>59553</v>
      </c>
      <c r="J25" s="46">
        <f t="shared" si="0"/>
        <v>1.1411012039695734</v>
      </c>
      <c r="M25" t="s">
        <v>242</v>
      </c>
      <c r="N25" s="22">
        <v>32943</v>
      </c>
    </row>
    <row r="26" spans="2:16" x14ac:dyDescent="0.2">
      <c r="B26" s="45" t="s">
        <v>223</v>
      </c>
      <c r="C26" s="23">
        <v>30852</v>
      </c>
      <c r="D26" s="23">
        <v>0</v>
      </c>
      <c r="G26" t="s">
        <v>232</v>
      </c>
      <c r="H26" s="22">
        <v>122316</v>
      </c>
      <c r="I26" s="22">
        <v>44627</v>
      </c>
      <c r="J26" s="46">
        <f t="shared" si="0"/>
        <v>1.7408519506128577</v>
      </c>
      <c r="M26" t="s">
        <v>223</v>
      </c>
      <c r="N26" s="22">
        <v>30852</v>
      </c>
      <c r="O26" s="22">
        <v>0</v>
      </c>
    </row>
    <row r="27" spans="2:16" x14ac:dyDescent="0.2">
      <c r="B27" s="45" t="s">
        <v>262</v>
      </c>
      <c r="C27" s="23">
        <v>28684</v>
      </c>
      <c r="D27" s="23">
        <v>11494</v>
      </c>
      <c r="G27" t="s">
        <v>156</v>
      </c>
      <c r="H27" s="22">
        <v>118131</v>
      </c>
      <c r="I27" s="22">
        <v>206505</v>
      </c>
      <c r="J27" s="46">
        <f t="shared" si="0"/>
        <v>-0.42795089707271011</v>
      </c>
      <c r="M27" t="s">
        <v>262</v>
      </c>
      <c r="N27" s="22">
        <v>28684</v>
      </c>
      <c r="O27" s="22">
        <v>11494</v>
      </c>
      <c r="P27" s="46">
        <f>(Table13[[#This Row],[Sum of PI$_Q224]]-Table13[[#This Row],[Sum of PI$_Q223]])/Table13[[#This Row],[Sum of PI$_Q223]]</f>
        <v>1.4955629023838524</v>
      </c>
    </row>
    <row r="28" spans="2:16" x14ac:dyDescent="0.2">
      <c r="B28" s="45" t="s">
        <v>178</v>
      </c>
      <c r="C28" s="23">
        <v>28665</v>
      </c>
      <c r="D28" s="23"/>
      <c r="G28" t="s">
        <v>282</v>
      </c>
      <c r="H28" s="22">
        <v>118020</v>
      </c>
      <c r="I28" s="22">
        <v>176750</v>
      </c>
      <c r="J28" s="46">
        <f t="shared" si="0"/>
        <v>-0.33227722772277229</v>
      </c>
      <c r="M28" t="s">
        <v>178</v>
      </c>
      <c r="N28" s="22">
        <v>28665</v>
      </c>
    </row>
    <row r="29" spans="2:16" x14ac:dyDescent="0.2">
      <c r="B29" s="45" t="s">
        <v>54</v>
      </c>
      <c r="C29" s="23">
        <v>26272</v>
      </c>
      <c r="D29" s="23"/>
      <c r="G29" t="s">
        <v>230</v>
      </c>
      <c r="H29" s="22">
        <v>115044</v>
      </c>
      <c r="I29" s="22">
        <v>157035</v>
      </c>
      <c r="J29" s="46">
        <f t="shared" si="0"/>
        <v>-0.26739898748686597</v>
      </c>
      <c r="M29" t="s">
        <v>54</v>
      </c>
      <c r="N29" s="22">
        <v>26272</v>
      </c>
    </row>
    <row r="30" spans="2:16" x14ac:dyDescent="0.2">
      <c r="B30" s="45" t="s">
        <v>285</v>
      </c>
      <c r="C30" s="23">
        <v>26148</v>
      </c>
      <c r="D30" s="23">
        <v>35315</v>
      </c>
      <c r="G30" t="s">
        <v>241</v>
      </c>
      <c r="H30" s="22">
        <v>113623</v>
      </c>
      <c r="I30" s="22">
        <v>146963</v>
      </c>
      <c r="J30" s="46">
        <f t="shared" si="0"/>
        <v>-0.22685982185992393</v>
      </c>
      <c r="M30" t="s">
        <v>285</v>
      </c>
      <c r="N30" s="22">
        <v>26148</v>
      </c>
      <c r="O30" s="22">
        <v>35315</v>
      </c>
      <c r="P30" s="46">
        <f>(Table13[[#This Row],[Sum of PI$_Q224]]-Table13[[#This Row],[Sum of PI$_Q223]])/Table13[[#This Row],[Sum of PI$_Q223]]</f>
        <v>-0.25957808296757751</v>
      </c>
    </row>
    <row r="31" spans="2:16" x14ac:dyDescent="0.2">
      <c r="B31" s="45" t="s">
        <v>213</v>
      </c>
      <c r="C31" s="23">
        <v>25824</v>
      </c>
      <c r="D31" s="23">
        <v>39766</v>
      </c>
      <c r="G31" t="s">
        <v>279</v>
      </c>
      <c r="H31" s="22">
        <v>112040</v>
      </c>
      <c r="I31" s="22">
        <v>77237</v>
      </c>
      <c r="J31" s="46">
        <f t="shared" si="0"/>
        <v>0.45060010098786851</v>
      </c>
      <c r="M31" t="s">
        <v>213</v>
      </c>
      <c r="N31" s="22">
        <v>25824</v>
      </c>
      <c r="O31" s="22">
        <v>39766</v>
      </c>
      <c r="P31" s="46">
        <f>(Table13[[#This Row],[Sum of PI$_Q224]]-Table13[[#This Row],[Sum of PI$_Q223]])/Table13[[#This Row],[Sum of PI$_Q223]]</f>
        <v>-0.35060101594326815</v>
      </c>
    </row>
    <row r="32" spans="2:16" x14ac:dyDescent="0.2">
      <c r="B32" s="45" t="s">
        <v>190</v>
      </c>
      <c r="C32" s="23">
        <v>24914</v>
      </c>
      <c r="D32" s="23">
        <v>32545</v>
      </c>
      <c r="G32" t="s">
        <v>295</v>
      </c>
      <c r="H32" s="22">
        <v>110158</v>
      </c>
      <c r="I32" s="22">
        <v>32617</v>
      </c>
      <c r="J32" s="46">
        <f t="shared" si="0"/>
        <v>2.3773185762025939</v>
      </c>
      <c r="M32" t="s">
        <v>190</v>
      </c>
      <c r="N32" s="22">
        <v>24914</v>
      </c>
      <c r="O32" s="22">
        <v>32545</v>
      </c>
      <c r="P32" s="46">
        <f>(Table13[[#This Row],[Sum of PI$_Q224]]-Table13[[#This Row],[Sum of PI$_Q223]])/Table13[[#This Row],[Sum of PI$_Q223]]</f>
        <v>-0.23447534183438315</v>
      </c>
    </row>
    <row r="33" spans="2:16" x14ac:dyDescent="0.2">
      <c r="B33" s="45" t="s">
        <v>159</v>
      </c>
      <c r="C33" s="23">
        <v>22618</v>
      </c>
      <c r="D33" s="23"/>
      <c r="G33" t="s">
        <v>222</v>
      </c>
      <c r="H33" s="22">
        <v>108926</v>
      </c>
      <c r="I33" s="22">
        <v>110301</v>
      </c>
      <c r="J33" s="46">
        <f t="shared" si="0"/>
        <v>-1.2465888795205845E-2</v>
      </c>
      <c r="M33" t="s">
        <v>159</v>
      </c>
      <c r="N33" s="22">
        <v>22618</v>
      </c>
    </row>
    <row r="34" spans="2:16" x14ac:dyDescent="0.2">
      <c r="B34" s="45" t="s">
        <v>271</v>
      </c>
      <c r="C34" s="23">
        <v>22394</v>
      </c>
      <c r="D34" s="23">
        <v>25046</v>
      </c>
      <c r="G34" t="s">
        <v>151</v>
      </c>
      <c r="H34" s="22">
        <v>106136</v>
      </c>
      <c r="J34" s="46"/>
      <c r="M34" t="s">
        <v>271</v>
      </c>
      <c r="N34" s="22">
        <v>22394</v>
      </c>
      <c r="O34" s="22">
        <v>25046</v>
      </c>
      <c r="P34" s="46">
        <f>(Table13[[#This Row],[Sum of PI$_Q224]]-Table13[[#This Row],[Sum of PI$_Q223]])/Table13[[#This Row],[Sum of PI$_Q223]]</f>
        <v>-0.10588517128483591</v>
      </c>
    </row>
    <row r="35" spans="2:16" x14ac:dyDescent="0.2">
      <c r="B35" s="45" t="s">
        <v>240</v>
      </c>
      <c r="C35" s="23">
        <v>21897</v>
      </c>
      <c r="D35" s="23">
        <v>28912</v>
      </c>
      <c r="G35" t="s">
        <v>123</v>
      </c>
      <c r="H35" s="22">
        <v>104576</v>
      </c>
      <c r="I35" s="22">
        <v>269285</v>
      </c>
      <c r="J35" s="46">
        <f>(H35-I35)/I35</f>
        <v>-0.61165308130790796</v>
      </c>
      <c r="M35" t="s">
        <v>240</v>
      </c>
      <c r="N35" s="22">
        <v>21897</v>
      </c>
      <c r="O35" s="22">
        <v>28912</v>
      </c>
      <c r="P35" s="46">
        <f>(Table13[[#This Row],[Sum of PI$_Q224]]-Table13[[#This Row],[Sum of PI$_Q223]])/Table13[[#This Row],[Sum of PI$_Q223]]</f>
        <v>-0.2426328168234643</v>
      </c>
    </row>
    <row r="36" spans="2:16" x14ac:dyDescent="0.2">
      <c r="B36" s="45" t="s">
        <v>292</v>
      </c>
      <c r="C36" s="23">
        <v>20576</v>
      </c>
      <c r="D36" s="23"/>
      <c r="G36" t="s">
        <v>247</v>
      </c>
      <c r="H36" s="22">
        <v>94351</v>
      </c>
      <c r="I36" s="22">
        <v>95569</v>
      </c>
      <c r="J36" s="46">
        <f>(H36-I36)/I36</f>
        <v>-1.2744718475656332E-2</v>
      </c>
      <c r="M36" t="s">
        <v>292</v>
      </c>
      <c r="N36" s="22">
        <v>20576</v>
      </c>
    </row>
    <row r="37" spans="2:16" x14ac:dyDescent="0.2">
      <c r="B37" s="45" t="s">
        <v>291</v>
      </c>
      <c r="C37" s="23">
        <v>20539</v>
      </c>
      <c r="D37" s="23">
        <v>10067</v>
      </c>
      <c r="G37" t="s">
        <v>211</v>
      </c>
      <c r="H37" s="22">
        <v>89313</v>
      </c>
      <c r="I37" s="22">
        <v>83110</v>
      </c>
      <c r="J37" s="46">
        <f>(H37-I37)/I37</f>
        <v>7.4636024545782692E-2</v>
      </c>
      <c r="M37" t="s">
        <v>291</v>
      </c>
      <c r="N37" s="22">
        <v>20539</v>
      </c>
      <c r="O37" s="22">
        <v>10067</v>
      </c>
      <c r="P37" s="46">
        <f>(Table13[[#This Row],[Sum of PI$_Q224]]-Table13[[#This Row],[Sum of PI$_Q223]])/Table13[[#This Row],[Sum of PI$_Q223]]</f>
        <v>1.0402304559451674</v>
      </c>
    </row>
    <row r="38" spans="2:16" x14ac:dyDescent="0.2">
      <c r="B38" s="45" t="s">
        <v>186</v>
      </c>
      <c r="C38" s="23">
        <v>20041</v>
      </c>
      <c r="D38" s="23">
        <v>14591</v>
      </c>
      <c r="G38" t="s">
        <v>174</v>
      </c>
      <c r="H38" s="22">
        <v>88768</v>
      </c>
      <c r="I38" s="22">
        <v>99912</v>
      </c>
      <c r="J38" s="46">
        <f>(H38-I38)/I38</f>
        <v>-0.11153815357514613</v>
      </c>
      <c r="M38" t="s">
        <v>186</v>
      </c>
      <c r="N38" s="22">
        <v>20041</v>
      </c>
      <c r="O38" s="22">
        <v>14591</v>
      </c>
      <c r="P38" s="46">
        <f>(Table13[[#This Row],[Sum of PI$_Q224]]-Table13[[#This Row],[Sum of PI$_Q223]])/Table13[[#This Row],[Sum of PI$_Q223]]</f>
        <v>0.37351792200671646</v>
      </c>
    </row>
    <row r="39" spans="2:16" x14ac:dyDescent="0.2">
      <c r="B39" s="45" t="s">
        <v>299</v>
      </c>
      <c r="C39" s="23">
        <v>19368</v>
      </c>
      <c r="D39" s="23">
        <v>18418</v>
      </c>
      <c r="G39" t="s">
        <v>181</v>
      </c>
      <c r="H39" s="22">
        <v>85384</v>
      </c>
      <c r="J39" s="46"/>
      <c r="M39" t="s">
        <v>299</v>
      </c>
      <c r="N39" s="22">
        <v>19368</v>
      </c>
      <c r="O39" s="22">
        <v>18418</v>
      </c>
      <c r="P39" s="46">
        <f>(Table13[[#This Row],[Sum of PI$_Q224]]-Table13[[#This Row],[Sum of PI$_Q223]])/Table13[[#This Row],[Sum of PI$_Q223]]</f>
        <v>5.1579976110326851E-2</v>
      </c>
    </row>
    <row r="40" spans="2:16" x14ac:dyDescent="0.2">
      <c r="B40" s="45" t="s">
        <v>172</v>
      </c>
      <c r="C40" s="23">
        <v>17802</v>
      </c>
      <c r="D40" s="23"/>
      <c r="G40" t="s">
        <v>28</v>
      </c>
      <c r="H40" s="22">
        <v>74451</v>
      </c>
      <c r="J40" s="46"/>
      <c r="M40" t="s">
        <v>172</v>
      </c>
      <c r="N40" s="22">
        <v>17802</v>
      </c>
    </row>
    <row r="41" spans="2:16" x14ac:dyDescent="0.2">
      <c r="B41" s="45" t="s">
        <v>296</v>
      </c>
      <c r="C41" s="23">
        <v>16941</v>
      </c>
      <c r="D41" s="23"/>
      <c r="G41" t="s">
        <v>288</v>
      </c>
      <c r="H41" s="22">
        <v>73161</v>
      </c>
      <c r="I41" s="22">
        <v>0</v>
      </c>
      <c r="J41" s="46"/>
      <c r="M41" t="s">
        <v>296</v>
      </c>
      <c r="N41" s="22">
        <v>16941</v>
      </c>
    </row>
    <row r="42" spans="2:16" x14ac:dyDescent="0.2">
      <c r="B42" s="45" t="s">
        <v>283</v>
      </c>
      <c r="C42" s="23">
        <v>15965</v>
      </c>
      <c r="D42" s="23">
        <v>21407</v>
      </c>
      <c r="G42" t="s">
        <v>122</v>
      </c>
      <c r="H42" s="22">
        <v>72390</v>
      </c>
      <c r="I42" s="22">
        <v>62355</v>
      </c>
      <c r="J42" s="46">
        <f>(H42-I42)/I42</f>
        <v>0.16093336540774597</v>
      </c>
      <c r="M42" t="s">
        <v>283</v>
      </c>
      <c r="N42" s="22">
        <v>15965</v>
      </c>
      <c r="O42" s="22">
        <v>21407</v>
      </c>
      <c r="P42" s="46">
        <f>(Table13[[#This Row],[Sum of PI$_Q224]]-Table13[[#This Row],[Sum of PI$_Q223]])/Table13[[#This Row],[Sum of PI$_Q223]]</f>
        <v>-0.25421591068342131</v>
      </c>
    </row>
    <row r="43" spans="2:16" x14ac:dyDescent="0.2">
      <c r="B43" s="45" t="s">
        <v>129</v>
      </c>
      <c r="C43" s="23">
        <v>15820</v>
      </c>
      <c r="D43" s="23"/>
      <c r="G43" t="s">
        <v>177</v>
      </c>
      <c r="H43" s="22">
        <v>71092</v>
      </c>
      <c r="J43" s="46"/>
      <c r="M43" t="s">
        <v>129</v>
      </c>
      <c r="N43" s="22">
        <v>15820</v>
      </c>
    </row>
    <row r="44" spans="2:16" x14ac:dyDescent="0.2">
      <c r="B44" s="45" t="s">
        <v>264</v>
      </c>
      <c r="C44" s="23">
        <v>14586</v>
      </c>
      <c r="D44" s="23">
        <v>7540</v>
      </c>
      <c r="G44" t="s">
        <v>79</v>
      </c>
      <c r="H44" s="22">
        <v>69935</v>
      </c>
      <c r="I44" s="22">
        <v>87283</v>
      </c>
      <c r="J44" s="46">
        <f>(H44-I44)/I44</f>
        <v>-0.19875577145606818</v>
      </c>
      <c r="M44" t="s">
        <v>264</v>
      </c>
      <c r="N44" s="22">
        <v>14586</v>
      </c>
      <c r="O44" s="22">
        <v>7540</v>
      </c>
      <c r="P44" s="46">
        <f>(Table13[[#This Row],[Sum of PI$_Q224]]-Table13[[#This Row],[Sum of PI$_Q223]])/Table13[[#This Row],[Sum of PI$_Q223]]</f>
        <v>0.93448275862068964</v>
      </c>
    </row>
    <row r="45" spans="2:16" x14ac:dyDescent="0.2">
      <c r="B45" s="45" t="s">
        <v>70</v>
      </c>
      <c r="C45" s="23">
        <v>14350</v>
      </c>
      <c r="D45" s="23">
        <v>6975</v>
      </c>
      <c r="G45" t="s">
        <v>197</v>
      </c>
      <c r="H45" s="22">
        <v>68040</v>
      </c>
      <c r="I45" s="22">
        <v>56761</v>
      </c>
      <c r="J45" s="46">
        <f>(H45-I45)/I45</f>
        <v>0.1987103821285742</v>
      </c>
      <c r="M45" t="s">
        <v>70</v>
      </c>
      <c r="N45" s="22">
        <v>14350</v>
      </c>
      <c r="O45" s="22">
        <v>6975</v>
      </c>
      <c r="P45" s="46">
        <f>(Table13[[#This Row],[Sum of PI$_Q224]]-Table13[[#This Row],[Sum of PI$_Q223]])/Table13[[#This Row],[Sum of PI$_Q223]]</f>
        <v>1.0573476702508962</v>
      </c>
    </row>
    <row r="46" spans="2:16" x14ac:dyDescent="0.2">
      <c r="B46" s="45" t="s">
        <v>12</v>
      </c>
      <c r="C46" s="23">
        <v>14164</v>
      </c>
      <c r="D46" s="23"/>
      <c r="G46" t="s">
        <v>252</v>
      </c>
      <c r="H46" s="22">
        <v>67437</v>
      </c>
      <c r="I46" s="22">
        <v>28094</v>
      </c>
      <c r="J46" s="46">
        <f>(H46-I46)/I46</f>
        <v>1.4004057805937211</v>
      </c>
      <c r="M46" t="s">
        <v>12</v>
      </c>
      <c r="N46" s="22">
        <v>14164</v>
      </c>
    </row>
    <row r="47" spans="2:16" x14ac:dyDescent="0.2">
      <c r="B47" s="45" t="s">
        <v>295</v>
      </c>
      <c r="C47" s="23">
        <v>13879</v>
      </c>
      <c r="D47" s="23">
        <v>17155</v>
      </c>
      <c r="G47" t="s">
        <v>269</v>
      </c>
      <c r="H47" s="22">
        <v>67254</v>
      </c>
      <c r="I47" s="22">
        <v>31386</v>
      </c>
      <c r="J47" s="46">
        <f>(H47-I47)/I47</f>
        <v>1.1428025234180845</v>
      </c>
      <c r="M47" t="s">
        <v>295</v>
      </c>
      <c r="N47" s="22">
        <v>13879</v>
      </c>
      <c r="O47" s="22">
        <v>17155</v>
      </c>
      <c r="P47" s="46">
        <f>(Table13[[#This Row],[Sum of PI$_Q224]]-Table13[[#This Row],[Sum of PI$_Q223]])/Table13[[#This Row],[Sum of PI$_Q223]]</f>
        <v>-0.19096473331390265</v>
      </c>
    </row>
    <row r="48" spans="2:16" x14ac:dyDescent="0.2">
      <c r="B48" s="45" t="s">
        <v>140</v>
      </c>
      <c r="C48" s="23">
        <v>13856</v>
      </c>
      <c r="D48" s="23">
        <v>12377</v>
      </c>
      <c r="G48" t="s">
        <v>255</v>
      </c>
      <c r="H48" s="22">
        <v>64049</v>
      </c>
      <c r="I48" s="22">
        <v>27016</v>
      </c>
      <c r="J48" s="46">
        <f>(H48-I48)/I48</f>
        <v>1.3707802783535683</v>
      </c>
      <c r="M48" t="s">
        <v>140</v>
      </c>
      <c r="N48" s="22">
        <v>13856</v>
      </c>
      <c r="O48" s="22">
        <v>12377</v>
      </c>
      <c r="P48" s="46">
        <f>(Table13[[#This Row],[Sum of PI$_Q224]]-Table13[[#This Row],[Sum of PI$_Q223]])/Table13[[#This Row],[Sum of PI$_Q223]]</f>
        <v>0.11949583905631413</v>
      </c>
    </row>
    <row r="49" spans="2:16" x14ac:dyDescent="0.2">
      <c r="B49" s="45" t="s">
        <v>153</v>
      </c>
      <c r="C49" s="23">
        <v>13090</v>
      </c>
      <c r="D49" s="23"/>
      <c r="G49" t="s">
        <v>26</v>
      </c>
      <c r="H49" s="22">
        <v>59116</v>
      </c>
      <c r="J49" s="46"/>
      <c r="M49" t="s">
        <v>153</v>
      </c>
      <c r="N49" s="22">
        <v>13090</v>
      </c>
    </row>
    <row r="50" spans="2:16" x14ac:dyDescent="0.2">
      <c r="B50" s="45" t="s">
        <v>260</v>
      </c>
      <c r="C50" s="23">
        <v>12977</v>
      </c>
      <c r="D50" s="23">
        <v>9851</v>
      </c>
      <c r="G50" t="s">
        <v>220</v>
      </c>
      <c r="H50" s="22">
        <v>54285</v>
      </c>
      <c r="I50" s="22">
        <v>21226</v>
      </c>
      <c r="J50" s="46">
        <f t="shared" ref="J50:J58" si="1">(H50-I50)/I50</f>
        <v>1.5574766795439556</v>
      </c>
      <c r="M50" t="s">
        <v>260</v>
      </c>
      <c r="N50" s="22">
        <v>12977</v>
      </c>
      <c r="O50" s="22">
        <v>9851</v>
      </c>
      <c r="P50" s="46">
        <f>(Table13[[#This Row],[Sum of PI$_Q224]]-Table13[[#This Row],[Sum of PI$_Q223]])/Table13[[#This Row],[Sum of PI$_Q223]]</f>
        <v>0.31732819003146889</v>
      </c>
    </row>
    <row r="51" spans="2:16" x14ac:dyDescent="0.2">
      <c r="B51" s="45" t="s">
        <v>222</v>
      </c>
      <c r="C51" s="23">
        <v>12142</v>
      </c>
      <c r="D51" s="23">
        <v>0</v>
      </c>
      <c r="G51" t="s">
        <v>262</v>
      </c>
      <c r="H51" s="22">
        <v>52361</v>
      </c>
      <c r="I51" s="22">
        <v>32209</v>
      </c>
      <c r="J51" s="46">
        <f t="shared" si="1"/>
        <v>0.62566363438790396</v>
      </c>
      <c r="M51" t="s">
        <v>222</v>
      </c>
      <c r="N51" s="22">
        <v>12142</v>
      </c>
      <c r="O51" s="22">
        <v>0</v>
      </c>
    </row>
    <row r="52" spans="2:16" x14ac:dyDescent="0.2">
      <c r="B52" s="45" t="s">
        <v>162</v>
      </c>
      <c r="C52" s="23">
        <v>11440</v>
      </c>
      <c r="D52" s="23"/>
      <c r="G52" t="s">
        <v>68</v>
      </c>
      <c r="H52" s="22">
        <v>51841</v>
      </c>
      <c r="I52" s="22">
        <v>12454</v>
      </c>
      <c r="J52" s="46">
        <f t="shared" si="1"/>
        <v>3.1625983619720572</v>
      </c>
      <c r="M52" t="s">
        <v>162</v>
      </c>
      <c r="N52" s="22">
        <v>11440</v>
      </c>
    </row>
    <row r="53" spans="2:16" x14ac:dyDescent="0.2">
      <c r="B53" s="45" t="s">
        <v>209</v>
      </c>
      <c r="C53" s="23">
        <v>11212</v>
      </c>
      <c r="D53" s="23">
        <v>12132</v>
      </c>
      <c r="G53" t="s">
        <v>257</v>
      </c>
      <c r="H53" s="22">
        <v>48455</v>
      </c>
      <c r="I53" s="22">
        <v>23902</v>
      </c>
      <c r="J53" s="46">
        <f t="shared" si="1"/>
        <v>1.0272362145427161</v>
      </c>
      <c r="M53" t="s">
        <v>209</v>
      </c>
      <c r="N53" s="22">
        <v>11212</v>
      </c>
      <c r="O53" s="22">
        <v>12132</v>
      </c>
      <c r="P53" s="46">
        <f>(Table13[[#This Row],[Sum of PI$_Q224]]-Table13[[#This Row],[Sum of PI$_Q223]])/Table13[[#This Row],[Sum of PI$_Q223]]</f>
        <v>-7.5832509066930426E-2</v>
      </c>
    </row>
    <row r="54" spans="2:16" x14ac:dyDescent="0.2">
      <c r="B54" s="45" t="s">
        <v>46</v>
      </c>
      <c r="C54" s="23">
        <v>11100</v>
      </c>
      <c r="D54" s="23"/>
      <c r="G54" t="s">
        <v>32</v>
      </c>
      <c r="H54" s="22">
        <v>47782</v>
      </c>
      <c r="I54" s="22">
        <v>34587</v>
      </c>
      <c r="J54" s="46">
        <f t="shared" si="1"/>
        <v>0.3815017202995345</v>
      </c>
      <c r="M54" t="s">
        <v>46</v>
      </c>
      <c r="N54" s="22">
        <v>11100</v>
      </c>
    </row>
    <row r="55" spans="2:16" x14ac:dyDescent="0.2">
      <c r="B55" s="45" t="s">
        <v>49</v>
      </c>
      <c r="C55" s="23">
        <v>10930</v>
      </c>
      <c r="D55" s="23"/>
      <c r="G55" t="s">
        <v>272</v>
      </c>
      <c r="H55" s="22">
        <v>47468</v>
      </c>
      <c r="I55" s="22">
        <v>52666</v>
      </c>
      <c r="J55" s="46">
        <f t="shared" si="1"/>
        <v>-9.8697451866479324E-2</v>
      </c>
      <c r="M55" t="s">
        <v>49</v>
      </c>
      <c r="N55" s="22">
        <v>10930</v>
      </c>
    </row>
    <row r="56" spans="2:16" x14ac:dyDescent="0.2">
      <c r="B56" s="45" t="s">
        <v>38</v>
      </c>
      <c r="C56" s="23">
        <v>10859</v>
      </c>
      <c r="D56" s="23"/>
      <c r="G56" t="s">
        <v>153</v>
      </c>
      <c r="H56" s="22">
        <v>46552</v>
      </c>
      <c r="I56" s="22">
        <v>297044</v>
      </c>
      <c r="J56" s="46">
        <f t="shared" si="1"/>
        <v>-0.8432824766701229</v>
      </c>
      <c r="M56" t="s">
        <v>38</v>
      </c>
      <c r="N56" s="22">
        <v>10859</v>
      </c>
    </row>
    <row r="57" spans="2:16" x14ac:dyDescent="0.2">
      <c r="B57" s="45" t="s">
        <v>158</v>
      </c>
      <c r="C57" s="23">
        <v>10635</v>
      </c>
      <c r="D57" s="23">
        <v>306</v>
      </c>
      <c r="G57" t="s">
        <v>244</v>
      </c>
      <c r="H57" s="22">
        <v>45318</v>
      </c>
      <c r="I57" s="22">
        <v>21509</v>
      </c>
      <c r="J57" s="46">
        <f t="shared" si="1"/>
        <v>1.1069319819610395</v>
      </c>
      <c r="M57" t="s">
        <v>158</v>
      </c>
      <c r="N57" s="22">
        <v>10635</v>
      </c>
      <c r="O57" s="22">
        <v>306</v>
      </c>
      <c r="P57" s="46">
        <f>(Table13[[#This Row],[Sum of PI$_Q224]]-Table13[[#This Row],[Sum of PI$_Q223]])/Table13[[#This Row],[Sum of PI$_Q223]]</f>
        <v>33.754901960784316</v>
      </c>
    </row>
    <row r="58" spans="2:16" x14ac:dyDescent="0.2">
      <c r="B58" s="45" t="s">
        <v>272</v>
      </c>
      <c r="C58" s="23">
        <v>10443</v>
      </c>
      <c r="D58" s="23">
        <v>8378</v>
      </c>
      <c r="G58" t="s">
        <v>121</v>
      </c>
      <c r="H58" s="22">
        <v>43516</v>
      </c>
      <c r="I58" s="22">
        <v>11927</v>
      </c>
      <c r="J58" s="46">
        <f t="shared" si="1"/>
        <v>2.6485285486710826</v>
      </c>
      <c r="M58" t="s">
        <v>272</v>
      </c>
      <c r="N58" s="22">
        <v>10443</v>
      </c>
      <c r="O58" s="22">
        <v>8378</v>
      </c>
      <c r="P58" s="46">
        <f>(Table13[[#This Row],[Sum of PI$_Q224]]-Table13[[#This Row],[Sum of PI$_Q223]])/Table13[[#This Row],[Sum of PI$_Q223]]</f>
        <v>0.24647887323943662</v>
      </c>
    </row>
    <row r="59" spans="2:16" x14ac:dyDescent="0.2">
      <c r="B59" s="45" t="s">
        <v>13</v>
      </c>
      <c r="C59" s="23">
        <v>9941</v>
      </c>
      <c r="D59" s="23"/>
      <c r="G59" t="s">
        <v>296</v>
      </c>
      <c r="H59" s="22">
        <v>42257</v>
      </c>
      <c r="J59" s="46"/>
      <c r="M59" t="s">
        <v>13</v>
      </c>
      <c r="N59" s="22">
        <v>9941</v>
      </c>
    </row>
    <row r="60" spans="2:16" x14ac:dyDescent="0.2">
      <c r="B60" s="45" t="s">
        <v>286</v>
      </c>
      <c r="C60" s="23">
        <v>9866</v>
      </c>
      <c r="D60" s="23">
        <v>103021</v>
      </c>
      <c r="G60" t="s">
        <v>65</v>
      </c>
      <c r="H60" s="22">
        <v>38358</v>
      </c>
      <c r="I60" s="22">
        <v>26367</v>
      </c>
      <c r="J60" s="46">
        <f>(H60-I60)/I60</f>
        <v>0.45477301171919443</v>
      </c>
      <c r="M60" t="s">
        <v>286</v>
      </c>
      <c r="N60" s="22">
        <v>9866</v>
      </c>
      <c r="O60" s="22">
        <v>103021</v>
      </c>
      <c r="P60" s="46">
        <f>(Table13[[#This Row],[Sum of PI$_Q224]]-Table13[[#This Row],[Sum of PI$_Q223]])/Table13[[#This Row],[Sum of PI$_Q223]]</f>
        <v>-0.90423311751972901</v>
      </c>
    </row>
    <row r="61" spans="2:16" x14ac:dyDescent="0.2">
      <c r="B61" s="45" t="s">
        <v>244</v>
      </c>
      <c r="C61" s="23">
        <v>9803</v>
      </c>
      <c r="D61" s="23">
        <v>25411</v>
      </c>
      <c r="G61" t="s">
        <v>270</v>
      </c>
      <c r="H61" s="22">
        <v>34673</v>
      </c>
      <c r="I61" s="22">
        <v>28200</v>
      </c>
      <c r="J61" s="46">
        <f>(H61-I61)/I61</f>
        <v>0.22953900709219857</v>
      </c>
      <c r="M61" t="s">
        <v>244</v>
      </c>
      <c r="N61" s="22">
        <v>9803</v>
      </c>
      <c r="O61" s="22">
        <v>25411</v>
      </c>
      <c r="P61" s="46">
        <f>(Table13[[#This Row],[Sum of PI$_Q224]]-Table13[[#This Row],[Sum of PI$_Q223]])/Table13[[#This Row],[Sum of PI$_Q223]]</f>
        <v>-0.61422218724174571</v>
      </c>
    </row>
    <row r="62" spans="2:16" x14ac:dyDescent="0.2">
      <c r="B62" s="45" t="s">
        <v>35</v>
      </c>
      <c r="C62" s="23">
        <v>9515</v>
      </c>
      <c r="D62" s="23">
        <v>12426</v>
      </c>
      <c r="G62" t="s">
        <v>245</v>
      </c>
      <c r="H62" s="22">
        <v>33177</v>
      </c>
      <c r="J62" s="46"/>
      <c r="M62" t="s">
        <v>35</v>
      </c>
      <c r="N62" s="22">
        <v>9515</v>
      </c>
      <c r="O62" s="22">
        <v>12426</v>
      </c>
      <c r="P62" s="46">
        <f>(Table13[[#This Row],[Sum of PI$_Q224]]-Table13[[#This Row],[Sum of PI$_Q223]])/Table13[[#This Row],[Sum of PI$_Q223]]</f>
        <v>-0.23426685981007564</v>
      </c>
    </row>
    <row r="63" spans="2:16" x14ac:dyDescent="0.2">
      <c r="B63" s="45" t="s">
        <v>273</v>
      </c>
      <c r="C63" s="23">
        <v>9496</v>
      </c>
      <c r="D63" s="23">
        <v>8707</v>
      </c>
      <c r="G63" t="s">
        <v>83</v>
      </c>
      <c r="H63" s="22">
        <v>31686</v>
      </c>
      <c r="J63" s="46"/>
      <c r="M63" t="s">
        <v>273</v>
      </c>
      <c r="N63" s="22">
        <v>9496</v>
      </c>
      <c r="O63" s="22">
        <v>8707</v>
      </c>
      <c r="P63" s="46">
        <f>(Table13[[#This Row],[Sum of PI$_Q224]]-Table13[[#This Row],[Sum of PI$_Q223]])/Table13[[#This Row],[Sum of PI$_Q223]]</f>
        <v>9.0616745147582403E-2</v>
      </c>
    </row>
    <row r="64" spans="2:16" x14ac:dyDescent="0.2">
      <c r="B64" s="45" t="s">
        <v>241</v>
      </c>
      <c r="C64" s="23">
        <v>9409</v>
      </c>
      <c r="D64" s="23">
        <v>0</v>
      </c>
      <c r="G64" t="s">
        <v>210</v>
      </c>
      <c r="H64" s="22">
        <v>29436</v>
      </c>
      <c r="I64" s="22">
        <v>0</v>
      </c>
      <c r="J64" s="46"/>
      <c r="M64" t="s">
        <v>241</v>
      </c>
      <c r="N64" s="22">
        <v>9409</v>
      </c>
      <c r="O64" s="22">
        <v>0</v>
      </c>
    </row>
    <row r="65" spans="2:16" x14ac:dyDescent="0.2">
      <c r="B65" s="45" t="s">
        <v>179</v>
      </c>
      <c r="C65" s="23">
        <v>9353</v>
      </c>
      <c r="D65" s="23">
        <v>0</v>
      </c>
      <c r="G65" t="s">
        <v>164</v>
      </c>
      <c r="H65" s="22">
        <v>29411</v>
      </c>
      <c r="I65" s="22">
        <v>29804</v>
      </c>
      <c r="J65" s="46">
        <f t="shared" ref="J65:J74" si="2">(H65-I65)/I65</f>
        <v>-1.3186149510132868E-2</v>
      </c>
      <c r="M65" t="s">
        <v>179</v>
      </c>
      <c r="N65" s="22">
        <v>9353</v>
      </c>
      <c r="O65" s="22">
        <v>0</v>
      </c>
    </row>
    <row r="66" spans="2:16" x14ac:dyDescent="0.2">
      <c r="B66" s="45" t="s">
        <v>269</v>
      </c>
      <c r="C66" s="23">
        <v>9187</v>
      </c>
      <c r="D66" s="23">
        <v>0</v>
      </c>
      <c r="G66" t="s">
        <v>299</v>
      </c>
      <c r="H66" s="22">
        <v>28666</v>
      </c>
      <c r="I66" s="22">
        <v>27684</v>
      </c>
      <c r="J66" s="46">
        <f t="shared" si="2"/>
        <v>3.5471752636902179E-2</v>
      </c>
      <c r="M66" t="s">
        <v>269</v>
      </c>
      <c r="N66" s="22">
        <v>9187</v>
      </c>
      <c r="O66" s="22">
        <v>0</v>
      </c>
    </row>
    <row r="67" spans="2:16" x14ac:dyDescent="0.2">
      <c r="B67" s="45" t="s">
        <v>78</v>
      </c>
      <c r="C67" s="23">
        <v>9142</v>
      </c>
      <c r="D67" s="23"/>
      <c r="G67" t="s">
        <v>179</v>
      </c>
      <c r="H67" s="22">
        <v>28621</v>
      </c>
      <c r="I67" s="22">
        <v>34020</v>
      </c>
      <c r="J67" s="46">
        <f t="shared" si="2"/>
        <v>-0.15870076425631982</v>
      </c>
      <c r="M67" t="s">
        <v>78</v>
      </c>
      <c r="N67" s="22">
        <v>9142</v>
      </c>
    </row>
    <row r="68" spans="2:16" x14ac:dyDescent="0.2">
      <c r="B68" s="45" t="s">
        <v>110</v>
      </c>
      <c r="C68" s="23">
        <v>9044</v>
      </c>
      <c r="D68" s="23"/>
      <c r="G68" t="s">
        <v>200</v>
      </c>
      <c r="H68" s="22">
        <v>26795</v>
      </c>
      <c r="I68" s="22">
        <v>34301</v>
      </c>
      <c r="J68" s="46">
        <f t="shared" si="2"/>
        <v>-0.21882743943325267</v>
      </c>
      <c r="M68" t="s">
        <v>110</v>
      </c>
      <c r="N68" s="22">
        <v>9044</v>
      </c>
    </row>
    <row r="69" spans="2:16" x14ac:dyDescent="0.2">
      <c r="B69" s="45" t="s">
        <v>154</v>
      </c>
      <c r="C69" s="23">
        <v>8865</v>
      </c>
      <c r="D69" s="23"/>
      <c r="G69" t="s">
        <v>271</v>
      </c>
      <c r="H69" s="22">
        <v>26256</v>
      </c>
      <c r="I69" s="22">
        <v>91737</v>
      </c>
      <c r="J69" s="46">
        <f t="shared" si="2"/>
        <v>-0.71379050982700543</v>
      </c>
      <c r="M69" t="s">
        <v>154</v>
      </c>
      <c r="N69" s="22">
        <v>8865</v>
      </c>
    </row>
    <row r="70" spans="2:16" x14ac:dyDescent="0.2">
      <c r="B70" s="45" t="s">
        <v>234</v>
      </c>
      <c r="C70" s="23">
        <v>8502</v>
      </c>
      <c r="D70" s="23">
        <v>0</v>
      </c>
      <c r="G70" t="s">
        <v>19</v>
      </c>
      <c r="H70" s="22">
        <v>26210</v>
      </c>
      <c r="I70" s="22">
        <v>29310</v>
      </c>
      <c r="J70" s="46">
        <f t="shared" si="2"/>
        <v>-0.10576595018764927</v>
      </c>
      <c r="M70" t="s">
        <v>234</v>
      </c>
      <c r="N70" s="22">
        <v>8502</v>
      </c>
      <c r="O70" s="22">
        <v>0</v>
      </c>
    </row>
    <row r="71" spans="2:16" x14ac:dyDescent="0.2">
      <c r="B71" s="45" t="s">
        <v>204</v>
      </c>
      <c r="C71" s="23">
        <v>8474</v>
      </c>
      <c r="D71" s="23">
        <v>10026</v>
      </c>
      <c r="G71" t="s">
        <v>285</v>
      </c>
      <c r="H71" s="22">
        <v>25485</v>
      </c>
      <c r="I71" s="22">
        <v>24041</v>
      </c>
      <c r="J71" s="46">
        <f t="shared" si="2"/>
        <v>6.0064057235555926E-2</v>
      </c>
      <c r="M71" t="s">
        <v>204</v>
      </c>
      <c r="N71" s="22">
        <v>8474</v>
      </c>
      <c r="O71" s="22">
        <v>10026</v>
      </c>
      <c r="P71" s="46">
        <f>(Table13[[#This Row],[Sum of PI$_Q224]]-Table13[[#This Row],[Sum of PI$_Q223]])/Table13[[#This Row],[Sum of PI$_Q223]]</f>
        <v>-0.15479752643127867</v>
      </c>
    </row>
    <row r="72" spans="2:16" x14ac:dyDescent="0.2">
      <c r="B72" s="45" t="s">
        <v>263</v>
      </c>
      <c r="C72" s="23">
        <v>8212</v>
      </c>
      <c r="D72" s="23">
        <v>16763</v>
      </c>
      <c r="G72" t="s">
        <v>158</v>
      </c>
      <c r="H72" s="22">
        <v>22945</v>
      </c>
      <c r="I72" s="22">
        <v>10178</v>
      </c>
      <c r="J72" s="46">
        <f t="shared" si="2"/>
        <v>1.2543721752800157</v>
      </c>
      <c r="M72" t="s">
        <v>263</v>
      </c>
      <c r="N72" s="22">
        <v>8212</v>
      </c>
      <c r="O72" s="22">
        <v>16763</v>
      </c>
      <c r="P72" s="46">
        <f>(Table13[[#This Row],[Sum of PI$_Q224]]-Table13[[#This Row],[Sum of PI$_Q223]])/Table13[[#This Row],[Sum of PI$_Q223]]</f>
        <v>-0.51011155521088114</v>
      </c>
    </row>
    <row r="73" spans="2:16" x14ac:dyDescent="0.2">
      <c r="B73" s="45" t="s">
        <v>109</v>
      </c>
      <c r="C73" s="23">
        <v>8049</v>
      </c>
      <c r="D73" s="23"/>
      <c r="G73" t="s">
        <v>111</v>
      </c>
      <c r="H73" s="22">
        <v>21967</v>
      </c>
      <c r="I73" s="22">
        <v>28109</v>
      </c>
      <c r="J73" s="46">
        <f t="shared" si="2"/>
        <v>-0.21850652815824112</v>
      </c>
      <c r="M73" t="s">
        <v>109</v>
      </c>
      <c r="N73" s="22">
        <v>8049</v>
      </c>
    </row>
    <row r="74" spans="2:16" x14ac:dyDescent="0.2">
      <c r="B74" s="45" t="s">
        <v>185</v>
      </c>
      <c r="C74" s="23">
        <v>7851</v>
      </c>
      <c r="D74" s="23">
        <v>23988</v>
      </c>
      <c r="G74" t="s">
        <v>69</v>
      </c>
      <c r="H74" s="22">
        <v>21886</v>
      </c>
      <c r="I74" s="22">
        <v>21292</v>
      </c>
      <c r="J74" s="46">
        <f t="shared" si="2"/>
        <v>2.7897801991358256E-2</v>
      </c>
      <c r="M74" t="s">
        <v>185</v>
      </c>
      <c r="N74" s="22">
        <v>7851</v>
      </c>
      <c r="O74" s="22">
        <v>23988</v>
      </c>
      <c r="P74" s="46">
        <f>(Table13[[#This Row],[Sum of PI$_Q224]]-Table13[[#This Row],[Sum of PI$_Q223]])/Table13[[#This Row],[Sum of PI$_Q223]]</f>
        <v>-0.67271135567783891</v>
      </c>
    </row>
    <row r="75" spans="2:16" x14ac:dyDescent="0.2">
      <c r="B75" s="45" t="s">
        <v>212</v>
      </c>
      <c r="C75" s="23">
        <v>7827</v>
      </c>
      <c r="D75" s="23">
        <v>7145</v>
      </c>
      <c r="G75" t="s">
        <v>149</v>
      </c>
      <c r="H75" s="22">
        <v>19835</v>
      </c>
      <c r="J75" s="46"/>
      <c r="M75" t="s">
        <v>212</v>
      </c>
      <c r="N75" s="22">
        <v>7827</v>
      </c>
      <c r="O75" s="22">
        <v>7145</v>
      </c>
      <c r="P75" s="46">
        <f>(Table13[[#This Row],[Sum of PI$_Q224]]-Table13[[#This Row],[Sum of PI$_Q223]])/Table13[[#This Row],[Sum of PI$_Q223]]</f>
        <v>9.5451364590622811E-2</v>
      </c>
    </row>
    <row r="76" spans="2:16" x14ac:dyDescent="0.2">
      <c r="B76" s="45" t="s">
        <v>31</v>
      </c>
      <c r="C76" s="23">
        <v>7768</v>
      </c>
      <c r="D76" s="23"/>
      <c r="G76" t="s">
        <v>124</v>
      </c>
      <c r="H76" s="22">
        <v>18762</v>
      </c>
      <c r="J76" s="46"/>
      <c r="M76" t="s">
        <v>31</v>
      </c>
      <c r="N76" s="22">
        <v>7768</v>
      </c>
    </row>
    <row r="77" spans="2:16" x14ac:dyDescent="0.2">
      <c r="B77" s="45" t="s">
        <v>228</v>
      </c>
      <c r="C77" s="23">
        <v>7606</v>
      </c>
      <c r="D77" s="23">
        <v>89922</v>
      </c>
      <c r="G77" t="s">
        <v>218</v>
      </c>
      <c r="H77" s="22">
        <v>17838</v>
      </c>
      <c r="I77" s="22">
        <v>20327</v>
      </c>
      <c r="J77" s="46">
        <f>(H77-I77)/I77</f>
        <v>-0.12244797559895705</v>
      </c>
      <c r="M77" t="s">
        <v>228</v>
      </c>
      <c r="N77" s="22">
        <v>7606</v>
      </c>
      <c r="O77" s="22">
        <v>89922</v>
      </c>
      <c r="P77" s="46">
        <f>(Table13[[#This Row],[Sum of PI$_Q224]]-Table13[[#This Row],[Sum of PI$_Q223]])/Table13[[#This Row],[Sum of PI$_Q223]]</f>
        <v>-0.91541558239363008</v>
      </c>
    </row>
    <row r="78" spans="2:16" x14ac:dyDescent="0.2">
      <c r="B78" s="45" t="s">
        <v>44</v>
      </c>
      <c r="C78" s="23">
        <v>7599</v>
      </c>
      <c r="D78" s="23"/>
      <c r="G78" t="s">
        <v>102</v>
      </c>
      <c r="H78" s="22">
        <v>17097</v>
      </c>
      <c r="J78" s="46"/>
      <c r="M78" t="s">
        <v>44</v>
      </c>
      <c r="N78" s="22">
        <v>7599</v>
      </c>
    </row>
    <row r="79" spans="2:16" x14ac:dyDescent="0.2">
      <c r="B79" s="45" t="s">
        <v>118</v>
      </c>
      <c r="C79" s="23">
        <v>7570</v>
      </c>
      <c r="D79" s="23"/>
      <c r="G79" t="s">
        <v>290</v>
      </c>
      <c r="H79" s="22">
        <v>16597</v>
      </c>
      <c r="I79" s="22">
        <v>7126</v>
      </c>
      <c r="J79" s="46">
        <f>(H79-I79)/I79</f>
        <v>1.3290766208251474</v>
      </c>
      <c r="M79" t="s">
        <v>118</v>
      </c>
      <c r="N79" s="22">
        <v>7570</v>
      </c>
    </row>
    <row r="80" spans="2:16" x14ac:dyDescent="0.2">
      <c r="B80" s="45" t="s">
        <v>198</v>
      </c>
      <c r="C80" s="23">
        <v>7389</v>
      </c>
      <c r="D80" s="23">
        <v>7966</v>
      </c>
      <c r="G80" t="s">
        <v>48</v>
      </c>
      <c r="H80" s="22">
        <v>16121</v>
      </c>
      <c r="I80" s="22">
        <v>9455</v>
      </c>
      <c r="J80" s="46">
        <f>(H80-I80)/I80</f>
        <v>0.70502379693283979</v>
      </c>
      <c r="M80" t="s">
        <v>198</v>
      </c>
      <c r="N80" s="22">
        <v>7389</v>
      </c>
      <c r="O80" s="22">
        <v>7966</v>
      </c>
      <c r="P80" s="46">
        <f>(Table13[[#This Row],[Sum of PI$_Q224]]-Table13[[#This Row],[Sum of PI$_Q223]])/Table13[[#This Row],[Sum of PI$_Q223]]</f>
        <v>-7.2432839568164695E-2</v>
      </c>
    </row>
    <row r="81" spans="2:16" x14ac:dyDescent="0.2">
      <c r="B81" s="45" t="s">
        <v>121</v>
      </c>
      <c r="C81" s="23">
        <v>7268</v>
      </c>
      <c r="D81" s="23"/>
      <c r="G81" t="s">
        <v>166</v>
      </c>
      <c r="H81" s="22">
        <v>15067</v>
      </c>
      <c r="I81" s="22">
        <v>17910</v>
      </c>
      <c r="J81" s="46">
        <f>(H81-I81)/I81</f>
        <v>-0.15873813512004467</v>
      </c>
      <c r="M81" t="s">
        <v>121</v>
      </c>
      <c r="N81" s="22">
        <v>7268</v>
      </c>
    </row>
    <row r="82" spans="2:16" x14ac:dyDescent="0.2">
      <c r="B82" s="45" t="s">
        <v>175</v>
      </c>
      <c r="C82" s="23">
        <v>7156</v>
      </c>
      <c r="D82" s="23"/>
      <c r="G82" t="s">
        <v>275</v>
      </c>
      <c r="H82" s="22">
        <v>14631</v>
      </c>
      <c r="I82" s="22">
        <v>1174</v>
      </c>
      <c r="J82" s="46">
        <f>(H82-I82)/I82</f>
        <v>11.462521294718909</v>
      </c>
      <c r="M82" t="s">
        <v>175</v>
      </c>
      <c r="N82" s="22">
        <v>7156</v>
      </c>
    </row>
    <row r="83" spans="2:16" x14ac:dyDescent="0.2">
      <c r="B83" s="45" t="s">
        <v>270</v>
      </c>
      <c r="C83" s="23">
        <v>6955</v>
      </c>
      <c r="D83" s="23">
        <v>0</v>
      </c>
      <c r="G83" t="s">
        <v>246</v>
      </c>
      <c r="H83" s="22">
        <v>14485</v>
      </c>
      <c r="I83" s="22">
        <v>17000</v>
      </c>
      <c r="J83" s="46">
        <f>(H83-I83)/I83</f>
        <v>-0.14794117647058824</v>
      </c>
      <c r="M83" t="s">
        <v>270</v>
      </c>
      <c r="N83" s="22">
        <v>6955</v>
      </c>
      <c r="O83" s="22">
        <v>0</v>
      </c>
    </row>
    <row r="84" spans="2:16" x14ac:dyDescent="0.2">
      <c r="B84" s="45" t="s">
        <v>176</v>
      </c>
      <c r="C84" s="23">
        <v>6950</v>
      </c>
      <c r="D84" s="23"/>
      <c r="G84" t="s">
        <v>105</v>
      </c>
      <c r="H84" s="22">
        <v>14386</v>
      </c>
      <c r="J84" s="46"/>
      <c r="M84" t="s">
        <v>176</v>
      </c>
      <c r="N84" s="22">
        <v>6950</v>
      </c>
    </row>
    <row r="85" spans="2:16" x14ac:dyDescent="0.2">
      <c r="B85" s="45" t="s">
        <v>146</v>
      </c>
      <c r="C85" s="23">
        <v>6443</v>
      </c>
      <c r="D85" s="23"/>
      <c r="G85" t="s">
        <v>203</v>
      </c>
      <c r="H85" s="22">
        <v>13791</v>
      </c>
      <c r="J85" s="46"/>
      <c r="M85" t="s">
        <v>146</v>
      </c>
      <c r="N85" s="22">
        <v>6443</v>
      </c>
    </row>
    <row r="86" spans="2:16" x14ac:dyDescent="0.2">
      <c r="B86" s="45" t="s">
        <v>127</v>
      </c>
      <c r="C86" s="23">
        <v>6419</v>
      </c>
      <c r="D86" s="23"/>
      <c r="G86" t="s">
        <v>213</v>
      </c>
      <c r="H86" s="22">
        <v>13330</v>
      </c>
      <c r="I86" s="22">
        <v>91818</v>
      </c>
      <c r="J86" s="46">
        <f>(H86-I86)/I86</f>
        <v>-0.85482149469602908</v>
      </c>
      <c r="M86" t="s">
        <v>127</v>
      </c>
      <c r="N86" s="22">
        <v>6419</v>
      </c>
    </row>
    <row r="87" spans="2:16" x14ac:dyDescent="0.2">
      <c r="B87" s="45" t="s">
        <v>294</v>
      </c>
      <c r="C87" s="23">
        <v>6329</v>
      </c>
      <c r="D87" s="23"/>
      <c r="G87" t="s">
        <v>101</v>
      </c>
      <c r="H87" s="22">
        <v>13008</v>
      </c>
      <c r="J87" s="46"/>
      <c r="M87" t="s">
        <v>294</v>
      </c>
      <c r="N87" s="22">
        <v>6329</v>
      </c>
    </row>
    <row r="88" spans="2:16" x14ac:dyDescent="0.2">
      <c r="B88" s="45" t="s">
        <v>139</v>
      </c>
      <c r="C88" s="23">
        <v>6208</v>
      </c>
      <c r="D88" s="23"/>
      <c r="G88" t="s">
        <v>70</v>
      </c>
      <c r="H88" s="22">
        <v>12727</v>
      </c>
      <c r="I88" s="22">
        <v>11054</v>
      </c>
      <c r="J88" s="46">
        <f>(H88-I88)/I88</f>
        <v>0.15134792835172789</v>
      </c>
      <c r="M88" t="s">
        <v>139</v>
      </c>
      <c r="N88" s="22">
        <v>6208</v>
      </c>
    </row>
    <row r="89" spans="2:16" x14ac:dyDescent="0.2">
      <c r="B89" s="45" t="s">
        <v>189</v>
      </c>
      <c r="C89" s="23">
        <v>6138</v>
      </c>
      <c r="D89" s="23">
        <v>0</v>
      </c>
      <c r="G89" t="s">
        <v>86</v>
      </c>
      <c r="H89" s="22">
        <v>11751</v>
      </c>
      <c r="I89" s="22">
        <v>11471</v>
      </c>
      <c r="J89" s="46">
        <f>(H89-I89)/I89</f>
        <v>2.4409380176096243E-2</v>
      </c>
      <c r="M89" t="s">
        <v>189</v>
      </c>
      <c r="N89" s="22">
        <v>6138</v>
      </c>
      <c r="O89" s="22">
        <v>0</v>
      </c>
    </row>
    <row r="90" spans="2:16" x14ac:dyDescent="0.2">
      <c r="B90" s="45" t="s">
        <v>143</v>
      </c>
      <c r="C90" s="23">
        <v>5740</v>
      </c>
      <c r="D90" s="23"/>
      <c r="G90" t="s">
        <v>263</v>
      </c>
      <c r="H90" s="22">
        <v>11062</v>
      </c>
      <c r="I90" s="22">
        <v>0</v>
      </c>
      <c r="J90" s="46"/>
      <c r="M90" t="s">
        <v>143</v>
      </c>
      <c r="N90" s="22">
        <v>5740</v>
      </c>
    </row>
    <row r="91" spans="2:16" x14ac:dyDescent="0.2">
      <c r="B91" s="45" t="s">
        <v>188</v>
      </c>
      <c r="C91" s="23">
        <v>5170</v>
      </c>
      <c r="D91" s="23"/>
      <c r="G91" t="s">
        <v>16</v>
      </c>
      <c r="H91" s="22">
        <v>10238</v>
      </c>
      <c r="I91" s="22">
        <v>10903</v>
      </c>
      <c r="J91" s="46">
        <f>(H91-I91)/I91</f>
        <v>-6.0992387416307435E-2</v>
      </c>
      <c r="M91" t="s">
        <v>188</v>
      </c>
      <c r="N91" s="22">
        <v>5170</v>
      </c>
    </row>
    <row r="92" spans="2:16" x14ac:dyDescent="0.2">
      <c r="B92" s="45" t="s">
        <v>245</v>
      </c>
      <c r="C92" s="23">
        <v>4737</v>
      </c>
      <c r="D92" s="23"/>
      <c r="G92" t="s">
        <v>163</v>
      </c>
      <c r="H92" s="22">
        <v>10238</v>
      </c>
      <c r="I92" s="22">
        <v>57367</v>
      </c>
      <c r="J92" s="46">
        <f>(H92-I92)/I92</f>
        <v>-0.82153502884933849</v>
      </c>
      <c r="M92" t="s">
        <v>245</v>
      </c>
      <c r="N92" s="22">
        <v>4737</v>
      </c>
    </row>
    <row r="93" spans="2:16" x14ac:dyDescent="0.2">
      <c r="B93" s="45" t="s">
        <v>7</v>
      </c>
      <c r="C93" s="23">
        <v>3546</v>
      </c>
      <c r="D93" s="23"/>
      <c r="G93" t="s">
        <v>34</v>
      </c>
      <c r="H93" s="22">
        <v>10200</v>
      </c>
      <c r="J93" s="46"/>
      <c r="M93" t="s">
        <v>7</v>
      </c>
      <c r="N93" s="22">
        <v>3546</v>
      </c>
    </row>
    <row r="94" spans="2:16" x14ac:dyDescent="0.2">
      <c r="B94" s="45" t="s">
        <v>229</v>
      </c>
      <c r="C94" s="23">
        <v>632</v>
      </c>
      <c r="D94" s="23">
        <v>1184</v>
      </c>
      <c r="G94" t="s">
        <v>298</v>
      </c>
      <c r="H94" s="22">
        <v>10194</v>
      </c>
      <c r="J94" s="46"/>
      <c r="M94" t="s">
        <v>229</v>
      </c>
      <c r="N94" s="22">
        <v>632</v>
      </c>
      <c r="O94" s="22">
        <v>1184</v>
      </c>
      <c r="P94" s="46">
        <f>(Table13[[#This Row],[Sum of PI$_Q224]]-Table13[[#This Row],[Sum of PI$_Q223]])/Table13[[#This Row],[Sum of PI$_Q223]]</f>
        <v>-0.46621621621621623</v>
      </c>
    </row>
    <row r="95" spans="2:16" x14ac:dyDescent="0.2">
      <c r="B95" s="45" t="s">
        <v>168</v>
      </c>
      <c r="C95" s="23">
        <v>266</v>
      </c>
      <c r="D95" s="23"/>
      <c r="G95" t="s">
        <v>169</v>
      </c>
      <c r="H95" s="22">
        <v>10130</v>
      </c>
      <c r="I95" s="22">
        <v>29742</v>
      </c>
      <c r="J95" s="46">
        <f>(H95-I95)/I95</f>
        <v>-0.65940420953533718</v>
      </c>
      <c r="M95" t="s">
        <v>168</v>
      </c>
      <c r="N95" s="22">
        <v>266</v>
      </c>
    </row>
    <row r="96" spans="2:16" x14ac:dyDescent="0.2">
      <c r="B96" s="45" t="s">
        <v>79</v>
      </c>
      <c r="C96" s="23">
        <v>1</v>
      </c>
      <c r="D96" s="23">
        <v>0</v>
      </c>
      <c r="G96" t="s">
        <v>253</v>
      </c>
      <c r="H96" s="22">
        <v>9927</v>
      </c>
      <c r="J96" s="46"/>
      <c r="M96" t="s">
        <v>79</v>
      </c>
      <c r="N96" s="22">
        <v>1</v>
      </c>
      <c r="O96" s="22">
        <v>0</v>
      </c>
    </row>
    <row r="97" spans="2:16" x14ac:dyDescent="0.2">
      <c r="B97" s="45" t="s">
        <v>105</v>
      </c>
      <c r="C97" s="23">
        <v>0</v>
      </c>
      <c r="D97" s="23"/>
      <c r="G97" t="s">
        <v>184</v>
      </c>
      <c r="H97" s="22">
        <v>9572</v>
      </c>
      <c r="I97" s="22">
        <v>9381</v>
      </c>
      <c r="J97" s="46">
        <f>(H97-I97)/I97</f>
        <v>2.0360302739580002E-2</v>
      </c>
      <c r="M97" t="s">
        <v>230</v>
      </c>
      <c r="N97" s="22">
        <v>0</v>
      </c>
      <c r="O97" s="22">
        <v>25358</v>
      </c>
      <c r="P97" s="46">
        <f>(Table13[[#This Row],[Sum of PI$_Q224]]-Table13[[#This Row],[Sum of PI$_Q223]])/Table13[[#This Row],[Sum of PI$_Q223]]</f>
        <v>-1</v>
      </c>
    </row>
    <row r="98" spans="2:16" x14ac:dyDescent="0.2">
      <c r="B98" s="45" t="s">
        <v>287</v>
      </c>
      <c r="C98" s="23"/>
      <c r="D98" s="23">
        <v>29999</v>
      </c>
      <c r="G98" t="s">
        <v>27</v>
      </c>
      <c r="H98" s="22">
        <v>9126</v>
      </c>
      <c r="J98" s="46"/>
      <c r="M98" t="s">
        <v>48</v>
      </c>
      <c r="N98" s="22">
        <v>0</v>
      </c>
      <c r="O98" s="22">
        <v>24625</v>
      </c>
      <c r="P98" s="46">
        <f>(Table13[[#This Row],[Sum of PI$_Q224]]-Table13[[#This Row],[Sum of PI$_Q223]])/Table13[[#This Row],[Sum of PI$_Q223]]</f>
        <v>-1</v>
      </c>
    </row>
    <row r="99" spans="2:16" x14ac:dyDescent="0.2">
      <c r="B99" s="45" t="s">
        <v>267</v>
      </c>
      <c r="C99" s="23"/>
      <c r="D99" s="23">
        <v>0</v>
      </c>
      <c r="G99" t="s">
        <v>238</v>
      </c>
      <c r="H99" s="22">
        <v>8864</v>
      </c>
      <c r="I99" s="22">
        <v>8434</v>
      </c>
      <c r="J99" s="46">
        <f>(H99-I99)/I99</f>
        <v>5.0984111927910837E-2</v>
      </c>
      <c r="M99" t="s">
        <v>170</v>
      </c>
      <c r="N99" s="22">
        <v>0</v>
      </c>
      <c r="O99" s="22">
        <v>22606</v>
      </c>
      <c r="P99" s="46">
        <f>(Table13[[#This Row],[Sum of PI$_Q224]]-Table13[[#This Row],[Sum of PI$_Q223]])/Table13[[#This Row],[Sum of PI$_Q223]]</f>
        <v>-1</v>
      </c>
    </row>
    <row r="100" spans="2:16" x14ac:dyDescent="0.2">
      <c r="B100" s="45" t="s">
        <v>169</v>
      </c>
      <c r="C100" s="23">
        <v>0</v>
      </c>
      <c r="D100" s="23"/>
      <c r="G100" t="s">
        <v>168</v>
      </c>
      <c r="H100" s="22">
        <v>8471</v>
      </c>
      <c r="I100" s="22">
        <v>690</v>
      </c>
      <c r="J100" s="46">
        <f>(H100-I100)/I100</f>
        <v>11.276811594202899</v>
      </c>
      <c r="M100" t="s">
        <v>257</v>
      </c>
      <c r="N100" s="22">
        <v>0</v>
      </c>
      <c r="O100" s="22">
        <v>7553</v>
      </c>
      <c r="P100" s="46">
        <f>(Table13[[#This Row],[Sum of PI$_Q224]]-Table13[[#This Row],[Sum of PI$_Q223]])/Table13[[#This Row],[Sum of PI$_Q223]]</f>
        <v>-1</v>
      </c>
    </row>
    <row r="101" spans="2:16" x14ac:dyDescent="0.2">
      <c r="B101" s="45" t="s">
        <v>243</v>
      </c>
      <c r="C101" s="23"/>
      <c r="D101" s="23">
        <v>25831</v>
      </c>
      <c r="G101" t="s">
        <v>231</v>
      </c>
      <c r="H101" s="22">
        <v>8146</v>
      </c>
      <c r="J101" s="46"/>
      <c r="M101" t="s">
        <v>180</v>
      </c>
      <c r="N101" s="22">
        <v>0</v>
      </c>
      <c r="O101" s="22">
        <v>49</v>
      </c>
      <c r="P101" s="46">
        <f>(Table13[[#This Row],[Sum of PI$_Q224]]-Table13[[#This Row],[Sum of PI$_Q223]])/Table13[[#This Row],[Sum of PI$_Q223]]</f>
        <v>-1</v>
      </c>
    </row>
    <row r="102" spans="2:16" x14ac:dyDescent="0.2">
      <c r="B102" s="45" t="s">
        <v>170</v>
      </c>
      <c r="C102" s="23">
        <v>0</v>
      </c>
      <c r="D102" s="23">
        <v>22606</v>
      </c>
      <c r="G102" t="s">
        <v>142</v>
      </c>
      <c r="H102" s="22">
        <v>8131</v>
      </c>
      <c r="I102" s="22">
        <v>7329</v>
      </c>
      <c r="J102" s="46">
        <f>(H102-I102)/I102</f>
        <v>0.10942829854004639</v>
      </c>
      <c r="M102" t="s">
        <v>247</v>
      </c>
      <c r="N102" s="22">
        <v>0</v>
      </c>
      <c r="O102" s="22">
        <v>0</v>
      </c>
    </row>
    <row r="103" spans="2:16" x14ac:dyDescent="0.2">
      <c r="B103" s="45" t="s">
        <v>259</v>
      </c>
      <c r="C103" s="23"/>
      <c r="D103" s="23">
        <v>11826</v>
      </c>
      <c r="G103" t="s">
        <v>274</v>
      </c>
      <c r="H103" s="22">
        <v>8050</v>
      </c>
      <c r="I103" s="22">
        <v>23879</v>
      </c>
      <c r="J103" s="46">
        <f>(H103-I103)/I103</f>
        <v>-0.66288370534779517</v>
      </c>
      <c r="M103" t="s">
        <v>255</v>
      </c>
      <c r="N103" s="22">
        <v>0</v>
      </c>
      <c r="O103" s="22">
        <v>0</v>
      </c>
    </row>
    <row r="104" spans="2:16" x14ac:dyDescent="0.2">
      <c r="B104" s="45" t="s">
        <v>48</v>
      </c>
      <c r="C104" s="23">
        <v>0</v>
      </c>
      <c r="D104" s="23">
        <v>24625</v>
      </c>
      <c r="G104" t="s">
        <v>15</v>
      </c>
      <c r="H104" s="22">
        <v>7708</v>
      </c>
      <c r="J104" s="46"/>
      <c r="M104" t="s">
        <v>122</v>
      </c>
      <c r="N104" s="22">
        <v>0</v>
      </c>
      <c r="O104" s="22">
        <v>0</v>
      </c>
    </row>
    <row r="105" spans="2:16" x14ac:dyDescent="0.2">
      <c r="B105" s="45" t="s">
        <v>277</v>
      </c>
      <c r="C105" s="23"/>
      <c r="D105" s="23">
        <v>9854</v>
      </c>
      <c r="G105" t="s">
        <v>41</v>
      </c>
      <c r="H105" s="22">
        <v>7455</v>
      </c>
      <c r="I105" s="22">
        <v>7236</v>
      </c>
      <c r="J105" s="46">
        <f>(H105-I105)/I105</f>
        <v>3.0265339966832505E-2</v>
      </c>
      <c r="M105" t="s">
        <v>282</v>
      </c>
      <c r="N105" s="22">
        <v>0</v>
      </c>
      <c r="O105" s="22">
        <v>0</v>
      </c>
    </row>
    <row r="106" spans="2:16" x14ac:dyDescent="0.2">
      <c r="B106" s="45" t="s">
        <v>26</v>
      </c>
      <c r="C106" s="23">
        <v>0</v>
      </c>
      <c r="D106" s="23"/>
      <c r="G106" t="s">
        <v>234</v>
      </c>
      <c r="H106" s="22">
        <v>7297</v>
      </c>
      <c r="I106" s="22">
        <v>8367</v>
      </c>
      <c r="J106" s="46">
        <f>(H106-I106)/I106</f>
        <v>-0.12788335126090594</v>
      </c>
      <c r="M106" t="s">
        <v>56</v>
      </c>
      <c r="N106" s="22">
        <v>0</v>
      </c>
      <c r="O106" s="22">
        <v>0</v>
      </c>
    </row>
    <row r="107" spans="2:16" x14ac:dyDescent="0.2">
      <c r="B107" s="45" t="s">
        <v>47</v>
      </c>
      <c r="C107" s="23"/>
      <c r="D107" s="23">
        <v>10363</v>
      </c>
      <c r="G107" t="s">
        <v>92</v>
      </c>
      <c r="H107" s="22">
        <v>7269</v>
      </c>
      <c r="I107" s="22">
        <v>4182</v>
      </c>
      <c r="J107" s="46">
        <f>(H107-I107)/I107</f>
        <v>0.73816355810616929</v>
      </c>
      <c r="M107" t="s">
        <v>32</v>
      </c>
      <c r="N107" s="22">
        <v>0</v>
      </c>
      <c r="O107" s="22">
        <v>0</v>
      </c>
    </row>
    <row r="108" spans="2:16" x14ac:dyDescent="0.2">
      <c r="B108" s="45" t="s">
        <v>53</v>
      </c>
      <c r="C108" s="23"/>
      <c r="D108" s="23">
        <v>10272</v>
      </c>
      <c r="G108" t="s">
        <v>226</v>
      </c>
      <c r="H108" s="22">
        <v>7172</v>
      </c>
      <c r="J108" s="46"/>
      <c r="M108" t="s">
        <v>41</v>
      </c>
      <c r="N108" s="22">
        <v>0</v>
      </c>
      <c r="O108" s="22">
        <v>0</v>
      </c>
    </row>
    <row r="109" spans="2:16" x14ac:dyDescent="0.2">
      <c r="B109" s="45" t="s">
        <v>247</v>
      </c>
      <c r="C109" s="23">
        <v>0</v>
      </c>
      <c r="D109" s="23">
        <v>0</v>
      </c>
      <c r="G109" t="s">
        <v>195</v>
      </c>
      <c r="H109" s="22">
        <v>7017</v>
      </c>
      <c r="I109" s="22">
        <v>5667</v>
      </c>
      <c r="J109" s="46">
        <f>(H109-I109)/I109</f>
        <v>0.23822128110111171</v>
      </c>
      <c r="M109" t="s">
        <v>65</v>
      </c>
      <c r="N109" s="22">
        <v>0</v>
      </c>
      <c r="O109" s="22">
        <v>0</v>
      </c>
    </row>
    <row r="110" spans="2:16" x14ac:dyDescent="0.2">
      <c r="B110" s="45" t="s">
        <v>27</v>
      </c>
      <c r="C110" s="23">
        <v>0</v>
      </c>
      <c r="D110" s="23"/>
      <c r="G110" t="s">
        <v>180</v>
      </c>
      <c r="H110" s="22">
        <v>6730</v>
      </c>
      <c r="I110" s="22">
        <v>8328</v>
      </c>
      <c r="J110" s="46">
        <f>(H110-I110)/I110</f>
        <v>-0.19188280499519692</v>
      </c>
      <c r="M110" t="s">
        <v>290</v>
      </c>
      <c r="N110" s="22">
        <v>0</v>
      </c>
      <c r="O110" s="22">
        <v>0</v>
      </c>
    </row>
    <row r="111" spans="2:16" x14ac:dyDescent="0.2">
      <c r="B111" s="45" t="s">
        <v>255</v>
      </c>
      <c r="C111" s="23">
        <v>0</v>
      </c>
      <c r="D111" s="23">
        <v>0</v>
      </c>
      <c r="G111" t="s">
        <v>265</v>
      </c>
      <c r="H111" s="22">
        <v>6452</v>
      </c>
      <c r="I111" s="22">
        <v>472</v>
      </c>
      <c r="J111" s="46">
        <f>(H111-I111)/I111</f>
        <v>12.669491525423728</v>
      </c>
      <c r="M111" t="s">
        <v>197</v>
      </c>
      <c r="N111" s="22">
        <v>0</v>
      </c>
      <c r="O111" s="22">
        <v>0</v>
      </c>
    </row>
    <row r="112" spans="2:16" x14ac:dyDescent="0.2">
      <c r="B112" s="45" t="s">
        <v>149</v>
      </c>
      <c r="C112" s="23">
        <v>0</v>
      </c>
      <c r="D112" s="23"/>
      <c r="G112" t="s">
        <v>56</v>
      </c>
      <c r="H112" s="22">
        <v>6185</v>
      </c>
      <c r="I112" s="22">
        <v>26160</v>
      </c>
      <c r="J112" s="46">
        <f>(H112-I112)/I112</f>
        <v>-0.76357033639143734</v>
      </c>
      <c r="M112" t="s">
        <v>97</v>
      </c>
      <c r="N112" s="22">
        <v>0</v>
      </c>
      <c r="O112" s="22">
        <v>0</v>
      </c>
    </row>
    <row r="113" spans="2:15" x14ac:dyDescent="0.2">
      <c r="B113" s="45" t="s">
        <v>114</v>
      </c>
      <c r="C113" s="23"/>
      <c r="D113" s="23">
        <v>7560</v>
      </c>
      <c r="G113" t="s">
        <v>236</v>
      </c>
      <c r="H113" s="22">
        <v>6127</v>
      </c>
      <c r="I113" s="22">
        <v>3002</v>
      </c>
      <c r="J113" s="46">
        <f>(H113-I113)/I113</f>
        <v>1.0409726848767489</v>
      </c>
      <c r="M113" t="s">
        <v>246</v>
      </c>
      <c r="N113" s="22">
        <v>0</v>
      </c>
      <c r="O113" s="22">
        <v>0</v>
      </c>
    </row>
    <row r="114" spans="2:15" x14ac:dyDescent="0.2">
      <c r="B114" s="45" t="s">
        <v>150</v>
      </c>
      <c r="C114" s="23"/>
      <c r="D114" s="23">
        <v>13244</v>
      </c>
      <c r="G114" t="s">
        <v>126</v>
      </c>
      <c r="H114" s="22">
        <v>5932</v>
      </c>
      <c r="J114" s="46"/>
      <c r="M114" t="s">
        <v>68</v>
      </c>
      <c r="N114" s="22">
        <v>0</v>
      </c>
      <c r="O114" s="22">
        <v>0</v>
      </c>
    </row>
    <row r="115" spans="2:15" x14ac:dyDescent="0.2">
      <c r="B115" s="45" t="s">
        <v>122</v>
      </c>
      <c r="C115" s="23">
        <v>0</v>
      </c>
      <c r="D115" s="23">
        <v>0</v>
      </c>
      <c r="G115" t="s">
        <v>9</v>
      </c>
      <c r="H115" s="22">
        <v>5886</v>
      </c>
      <c r="J115" s="46"/>
      <c r="M115" t="s">
        <v>248</v>
      </c>
      <c r="N115" s="22">
        <v>0</v>
      </c>
      <c r="O115" s="22">
        <v>0</v>
      </c>
    </row>
    <row r="116" spans="2:15" x14ac:dyDescent="0.2">
      <c r="B116" s="45" t="s">
        <v>55</v>
      </c>
      <c r="C116" s="23"/>
      <c r="D116" s="23">
        <v>0</v>
      </c>
      <c r="G116" t="s">
        <v>11</v>
      </c>
      <c r="H116" s="22">
        <v>4908</v>
      </c>
      <c r="I116" s="22">
        <v>6852</v>
      </c>
      <c r="J116" s="46">
        <f>(H116-I116)/I116</f>
        <v>-0.28371278458844135</v>
      </c>
      <c r="M116" t="s">
        <v>69</v>
      </c>
      <c r="N116" s="22">
        <v>0</v>
      </c>
      <c r="O116" s="22">
        <v>0</v>
      </c>
    </row>
    <row r="117" spans="2:15" x14ac:dyDescent="0.2">
      <c r="B117" s="45" t="s">
        <v>282</v>
      </c>
      <c r="C117" s="23">
        <v>0</v>
      </c>
      <c r="D117" s="23">
        <v>0</v>
      </c>
      <c r="G117" t="s">
        <v>95</v>
      </c>
      <c r="H117" s="22">
        <v>3119</v>
      </c>
      <c r="I117" s="22">
        <v>262</v>
      </c>
      <c r="J117" s="46">
        <f>(H117-I117)/I117</f>
        <v>10.904580152671755</v>
      </c>
      <c r="M117" t="s">
        <v>211</v>
      </c>
      <c r="N117" s="22">
        <v>0</v>
      </c>
      <c r="O117" s="22">
        <v>0</v>
      </c>
    </row>
    <row r="118" spans="2:15" x14ac:dyDescent="0.2">
      <c r="B118" s="45" t="s">
        <v>56</v>
      </c>
      <c r="C118" s="23">
        <v>0</v>
      </c>
      <c r="D118" s="23">
        <v>0</v>
      </c>
      <c r="G118" t="s">
        <v>37</v>
      </c>
      <c r="H118" s="22">
        <v>3067</v>
      </c>
      <c r="I118" s="22">
        <v>1512</v>
      </c>
      <c r="J118" s="46">
        <f>(H118-I118)/I118</f>
        <v>1.0284391534391535</v>
      </c>
      <c r="M118" t="s">
        <v>111</v>
      </c>
      <c r="N118" s="22">
        <v>0</v>
      </c>
      <c r="O118" s="22">
        <v>0</v>
      </c>
    </row>
    <row r="119" spans="2:15" x14ac:dyDescent="0.2">
      <c r="B119" s="45" t="s">
        <v>45</v>
      </c>
      <c r="C119" s="23"/>
      <c r="D119" s="23">
        <v>9587</v>
      </c>
      <c r="G119" t="s">
        <v>188</v>
      </c>
      <c r="H119" s="22">
        <v>3049</v>
      </c>
      <c r="J119" s="46"/>
      <c r="M119" t="s">
        <v>218</v>
      </c>
      <c r="N119" s="22">
        <v>0</v>
      </c>
      <c r="O119" s="22">
        <v>0</v>
      </c>
    </row>
    <row r="120" spans="2:15" x14ac:dyDescent="0.2">
      <c r="B120" s="45" t="s">
        <v>163</v>
      </c>
      <c r="C120" s="23">
        <v>0</v>
      </c>
      <c r="D120" s="23"/>
      <c r="G120" t="s">
        <v>7</v>
      </c>
      <c r="H120" s="22">
        <v>2844</v>
      </c>
      <c r="I120" s="22">
        <v>3795</v>
      </c>
      <c r="J120" s="46">
        <f>(H120-I120)/I120</f>
        <v>-0.25059288537549407</v>
      </c>
      <c r="M120" t="s">
        <v>123</v>
      </c>
      <c r="N120" s="22">
        <v>0</v>
      </c>
      <c r="O120" s="22">
        <v>0</v>
      </c>
    </row>
    <row r="121" spans="2:15" x14ac:dyDescent="0.2">
      <c r="B121" s="45" t="s">
        <v>96</v>
      </c>
      <c r="C121" s="23"/>
      <c r="D121" s="23">
        <v>0</v>
      </c>
      <c r="G121" t="s">
        <v>50</v>
      </c>
      <c r="H121" s="22">
        <v>2344</v>
      </c>
      <c r="J121" s="46"/>
      <c r="M121" t="s">
        <v>274</v>
      </c>
      <c r="N121" s="22">
        <v>0</v>
      </c>
      <c r="O121" s="22">
        <v>0</v>
      </c>
    </row>
    <row r="122" spans="2:15" x14ac:dyDescent="0.2">
      <c r="B122" s="45" t="s">
        <v>180</v>
      </c>
      <c r="C122" s="23">
        <v>0</v>
      </c>
      <c r="D122" s="23">
        <v>49</v>
      </c>
      <c r="G122" t="s">
        <v>216</v>
      </c>
      <c r="H122" s="22">
        <v>2235</v>
      </c>
      <c r="I122" s="22">
        <v>1626</v>
      </c>
      <c r="J122" s="46">
        <f t="shared" ref="J122:J129" si="3">(H122-I122)/I122</f>
        <v>0.37453874538745385</v>
      </c>
      <c r="M122" t="s">
        <v>19</v>
      </c>
      <c r="N122" s="22">
        <v>0</v>
      </c>
      <c r="O122" s="22">
        <v>0</v>
      </c>
    </row>
    <row r="123" spans="2:15" x14ac:dyDescent="0.2">
      <c r="B123" s="45" t="s">
        <v>43</v>
      </c>
      <c r="C123" s="23"/>
      <c r="D123" s="23">
        <v>0</v>
      </c>
      <c r="G123" t="s">
        <v>31</v>
      </c>
      <c r="H123" s="22">
        <v>2211</v>
      </c>
      <c r="I123" s="22">
        <v>2132</v>
      </c>
      <c r="J123" s="46">
        <f t="shared" si="3"/>
        <v>3.7054409005628515E-2</v>
      </c>
      <c r="M123" t="s">
        <v>86</v>
      </c>
      <c r="N123" s="22">
        <v>0</v>
      </c>
      <c r="O123" s="22">
        <v>0</v>
      </c>
    </row>
    <row r="124" spans="2:15" x14ac:dyDescent="0.2">
      <c r="B124" s="45" t="s">
        <v>181</v>
      </c>
      <c r="C124" s="23">
        <v>0</v>
      </c>
      <c r="D124" s="23"/>
      <c r="G124" t="s">
        <v>63</v>
      </c>
      <c r="H124" s="22">
        <v>2201</v>
      </c>
      <c r="I124" s="22">
        <v>2165</v>
      </c>
      <c r="J124" s="46">
        <f t="shared" si="3"/>
        <v>1.6628175519630486E-2</v>
      </c>
      <c r="M124" t="s">
        <v>238</v>
      </c>
      <c r="N124" s="22">
        <v>0</v>
      </c>
      <c r="O124" s="22">
        <v>0</v>
      </c>
    </row>
    <row r="125" spans="2:15" x14ac:dyDescent="0.2">
      <c r="B125" s="45" t="s">
        <v>249</v>
      </c>
      <c r="C125" s="23"/>
      <c r="D125" s="23">
        <v>8340</v>
      </c>
      <c r="G125" t="s">
        <v>116</v>
      </c>
      <c r="H125" s="22">
        <v>1768</v>
      </c>
      <c r="I125" s="22">
        <v>1295</v>
      </c>
      <c r="J125" s="46">
        <f t="shared" si="3"/>
        <v>0.36525096525096523</v>
      </c>
      <c r="M125" t="s">
        <v>105</v>
      </c>
      <c r="N125" s="22">
        <v>0</v>
      </c>
    </row>
    <row r="126" spans="2:15" x14ac:dyDescent="0.2">
      <c r="B126" s="45" t="s">
        <v>184</v>
      </c>
      <c r="C126" s="23">
        <v>0</v>
      </c>
      <c r="D126" s="23"/>
      <c r="G126" t="s">
        <v>155</v>
      </c>
      <c r="H126" s="22">
        <v>1679</v>
      </c>
      <c r="I126" s="22">
        <v>1572</v>
      </c>
      <c r="J126" s="46">
        <f t="shared" si="3"/>
        <v>6.8066157760814247E-2</v>
      </c>
      <c r="M126" t="s">
        <v>169</v>
      </c>
      <c r="N126" s="22">
        <v>0</v>
      </c>
    </row>
    <row r="127" spans="2:15" x14ac:dyDescent="0.2">
      <c r="B127" s="45" t="s">
        <v>253</v>
      </c>
      <c r="C127" s="23">
        <v>0</v>
      </c>
      <c r="D127" s="23"/>
      <c r="G127" t="s">
        <v>14</v>
      </c>
      <c r="H127" s="22">
        <v>1554</v>
      </c>
      <c r="I127" s="22">
        <v>1828</v>
      </c>
      <c r="J127" s="46">
        <f t="shared" si="3"/>
        <v>-0.14989059080962802</v>
      </c>
      <c r="M127" t="s">
        <v>26</v>
      </c>
      <c r="N127" s="22">
        <v>0</v>
      </c>
    </row>
    <row r="128" spans="2:15" x14ac:dyDescent="0.2">
      <c r="B128" s="45" t="s">
        <v>57</v>
      </c>
      <c r="C128" s="23"/>
      <c r="D128" s="23">
        <v>0</v>
      </c>
      <c r="G128" t="s">
        <v>297</v>
      </c>
      <c r="H128" s="22">
        <v>1475</v>
      </c>
      <c r="I128" s="22">
        <v>1296</v>
      </c>
      <c r="J128" s="46">
        <f t="shared" si="3"/>
        <v>0.13811728395061729</v>
      </c>
      <c r="M128" t="s">
        <v>27</v>
      </c>
      <c r="N128" s="22">
        <v>0</v>
      </c>
    </row>
    <row r="129" spans="2:14" x14ac:dyDescent="0.2">
      <c r="B129" s="45" t="s">
        <v>257</v>
      </c>
      <c r="C129" s="23">
        <v>0</v>
      </c>
      <c r="D129" s="23">
        <v>7553</v>
      </c>
      <c r="G129" t="s">
        <v>134</v>
      </c>
      <c r="H129" s="22">
        <v>1466</v>
      </c>
      <c r="I129" s="22">
        <v>2172</v>
      </c>
      <c r="J129" s="46">
        <f t="shared" si="3"/>
        <v>-0.32504604051565378</v>
      </c>
      <c r="M129" t="s">
        <v>149</v>
      </c>
      <c r="N129" s="22">
        <v>0</v>
      </c>
    </row>
    <row r="130" spans="2:14" x14ac:dyDescent="0.2">
      <c r="B130" s="45" t="s">
        <v>61</v>
      </c>
      <c r="C130" s="23"/>
      <c r="D130" s="23">
        <v>14205</v>
      </c>
      <c r="G130" t="s">
        <v>58</v>
      </c>
      <c r="H130" s="22">
        <v>1396</v>
      </c>
      <c r="J130" s="46"/>
      <c r="M130" t="s">
        <v>163</v>
      </c>
      <c r="N130" s="22">
        <v>0</v>
      </c>
    </row>
    <row r="131" spans="2:14" x14ac:dyDescent="0.2">
      <c r="B131" s="45" t="s">
        <v>32</v>
      </c>
      <c r="C131" s="23">
        <v>0</v>
      </c>
      <c r="D131" s="23">
        <v>0</v>
      </c>
      <c r="G131" t="s">
        <v>283</v>
      </c>
      <c r="H131" s="22">
        <v>1152</v>
      </c>
      <c r="I131" s="22">
        <v>488</v>
      </c>
      <c r="J131" s="46">
        <f>(H131-I131)/I131</f>
        <v>1.360655737704918</v>
      </c>
      <c r="M131" t="s">
        <v>181</v>
      </c>
      <c r="N131" s="22">
        <v>0</v>
      </c>
    </row>
    <row r="132" spans="2:14" x14ac:dyDescent="0.2">
      <c r="B132" s="45" t="s">
        <v>41</v>
      </c>
      <c r="C132" s="23">
        <v>0</v>
      </c>
      <c r="D132" s="23">
        <v>0</v>
      </c>
      <c r="G132" t="s">
        <v>281</v>
      </c>
      <c r="H132" s="22">
        <v>1052</v>
      </c>
      <c r="I132" s="22">
        <v>2277</v>
      </c>
      <c r="J132" s="46">
        <f>(H132-I132)/I132</f>
        <v>-0.53798858146684236</v>
      </c>
      <c r="M132" t="s">
        <v>184</v>
      </c>
      <c r="N132" s="22">
        <v>0</v>
      </c>
    </row>
    <row r="133" spans="2:14" x14ac:dyDescent="0.2">
      <c r="B133" s="45" t="s">
        <v>265</v>
      </c>
      <c r="C133" s="23">
        <v>0</v>
      </c>
      <c r="D133" s="23"/>
      <c r="G133" t="s">
        <v>52</v>
      </c>
      <c r="H133" s="22">
        <v>1002</v>
      </c>
      <c r="J133" s="46"/>
      <c r="M133" t="s">
        <v>253</v>
      </c>
      <c r="N133" s="22">
        <v>0</v>
      </c>
    </row>
    <row r="134" spans="2:14" x14ac:dyDescent="0.2">
      <c r="B134" s="45" t="s">
        <v>42</v>
      </c>
      <c r="C134" s="23"/>
      <c r="D134" s="23">
        <v>0</v>
      </c>
      <c r="G134" t="s">
        <v>90</v>
      </c>
      <c r="H134" s="22">
        <v>870</v>
      </c>
      <c r="J134" s="46"/>
      <c r="M134" t="s">
        <v>265</v>
      </c>
      <c r="N134" s="22">
        <v>0</v>
      </c>
    </row>
    <row r="135" spans="2:14" x14ac:dyDescent="0.2">
      <c r="B135" s="45" t="s">
        <v>34</v>
      </c>
      <c r="C135" s="23">
        <v>0</v>
      </c>
      <c r="D135" s="23"/>
      <c r="G135" t="s">
        <v>39</v>
      </c>
      <c r="H135" s="22">
        <v>771</v>
      </c>
      <c r="I135" s="22">
        <v>993</v>
      </c>
      <c r="J135" s="46">
        <f>(H135-I135)/I135</f>
        <v>-0.22356495468277945</v>
      </c>
      <c r="M135" t="s">
        <v>34</v>
      </c>
      <c r="N135" s="22">
        <v>0</v>
      </c>
    </row>
    <row r="136" spans="2:14" x14ac:dyDescent="0.2">
      <c r="B136" s="45" t="s">
        <v>65</v>
      </c>
      <c r="C136" s="23">
        <v>0</v>
      </c>
      <c r="D136" s="23">
        <v>0</v>
      </c>
      <c r="G136" t="s">
        <v>40</v>
      </c>
      <c r="H136" s="22">
        <v>763</v>
      </c>
      <c r="I136" s="22">
        <v>2443</v>
      </c>
      <c r="J136" s="46">
        <f>(H136-I136)/I136</f>
        <v>-0.68767908309455583</v>
      </c>
      <c r="M136" t="s">
        <v>126</v>
      </c>
      <c r="N136" s="22">
        <v>0</v>
      </c>
    </row>
    <row r="137" spans="2:14" x14ac:dyDescent="0.2">
      <c r="B137" s="45" t="s">
        <v>126</v>
      </c>
      <c r="C137" s="23">
        <v>0</v>
      </c>
      <c r="D137" s="23"/>
      <c r="G137" t="s">
        <v>125</v>
      </c>
      <c r="H137" s="22">
        <v>711</v>
      </c>
      <c r="J137" s="46"/>
      <c r="M137" t="s">
        <v>101</v>
      </c>
      <c r="N137" s="22">
        <v>0</v>
      </c>
    </row>
    <row r="138" spans="2:14" x14ac:dyDescent="0.2">
      <c r="B138" s="45" t="s">
        <v>66</v>
      </c>
      <c r="C138" s="23"/>
      <c r="D138" s="23">
        <v>18386</v>
      </c>
      <c r="G138" t="s">
        <v>201</v>
      </c>
      <c r="H138" s="22">
        <v>681</v>
      </c>
      <c r="I138" s="22">
        <v>430</v>
      </c>
      <c r="J138" s="46">
        <f>(H138-I138)/I138</f>
        <v>0.58372093023255811</v>
      </c>
      <c r="M138" t="s">
        <v>203</v>
      </c>
      <c r="N138" s="22">
        <v>0</v>
      </c>
    </row>
    <row r="139" spans="2:14" x14ac:dyDescent="0.2">
      <c r="B139" s="45" t="s">
        <v>128</v>
      </c>
      <c r="C139" s="23"/>
      <c r="D139" s="23">
        <v>7606</v>
      </c>
      <c r="G139" t="s">
        <v>76</v>
      </c>
      <c r="H139" s="22">
        <v>662</v>
      </c>
      <c r="J139" s="46"/>
      <c r="M139" t="s">
        <v>102</v>
      </c>
      <c r="N139" s="22">
        <v>0</v>
      </c>
    </row>
    <row r="140" spans="2:14" x14ac:dyDescent="0.2">
      <c r="B140" s="45" t="s">
        <v>192</v>
      </c>
      <c r="C140" s="23"/>
      <c r="D140" s="23">
        <v>58616</v>
      </c>
      <c r="G140" t="s">
        <v>115</v>
      </c>
      <c r="H140" s="22">
        <v>642</v>
      </c>
      <c r="J140" s="46"/>
      <c r="M140" t="s">
        <v>28</v>
      </c>
      <c r="N140" s="22">
        <v>0</v>
      </c>
    </row>
    <row r="141" spans="2:14" x14ac:dyDescent="0.2">
      <c r="B141" s="45" t="s">
        <v>135</v>
      </c>
      <c r="C141" s="23"/>
      <c r="D141" s="23">
        <v>7325</v>
      </c>
      <c r="G141" t="s">
        <v>143</v>
      </c>
      <c r="H141" s="22">
        <v>640</v>
      </c>
      <c r="I141" s="22">
        <v>634</v>
      </c>
      <c r="J141" s="46">
        <f>(H141-I141)/I141</f>
        <v>9.4637223974763408E-3</v>
      </c>
      <c r="M141" t="s">
        <v>124</v>
      </c>
      <c r="N141" s="22">
        <v>0</v>
      </c>
    </row>
    <row r="142" spans="2:14" x14ac:dyDescent="0.2">
      <c r="B142" s="45" t="s">
        <v>196</v>
      </c>
      <c r="C142" s="23"/>
      <c r="D142" s="23">
        <v>10889</v>
      </c>
      <c r="G142" t="s">
        <v>6</v>
      </c>
      <c r="H142" s="22">
        <v>615</v>
      </c>
      <c r="I142" s="22">
        <v>1664</v>
      </c>
      <c r="J142" s="46">
        <f>(H142-I142)/I142</f>
        <v>-0.63040865384615385</v>
      </c>
      <c r="M142" t="s">
        <v>156</v>
      </c>
      <c r="N142" s="22">
        <v>0</v>
      </c>
    </row>
    <row r="143" spans="2:14" x14ac:dyDescent="0.2">
      <c r="B143" s="45" t="s">
        <v>290</v>
      </c>
      <c r="C143" s="23">
        <v>0</v>
      </c>
      <c r="D143" s="23">
        <v>0</v>
      </c>
      <c r="G143" t="s">
        <v>25</v>
      </c>
      <c r="H143" s="22">
        <v>595</v>
      </c>
      <c r="J143" s="46"/>
      <c r="M143" t="s">
        <v>226</v>
      </c>
      <c r="N143" s="22">
        <v>0</v>
      </c>
    </row>
    <row r="144" spans="2:14" x14ac:dyDescent="0.2">
      <c r="B144" s="45" t="s">
        <v>197</v>
      </c>
      <c r="C144" s="23">
        <v>0</v>
      </c>
      <c r="D144" s="23">
        <v>0</v>
      </c>
      <c r="G144" t="s">
        <v>23</v>
      </c>
      <c r="H144" s="22">
        <v>558</v>
      </c>
      <c r="J144" s="46"/>
      <c r="M144" t="s">
        <v>15</v>
      </c>
      <c r="N144" s="22">
        <v>0</v>
      </c>
    </row>
    <row r="145" spans="2:16" x14ac:dyDescent="0.2">
      <c r="B145" s="45" t="s">
        <v>24</v>
      </c>
      <c r="C145" s="23"/>
      <c r="D145" s="23">
        <v>9870</v>
      </c>
      <c r="G145" t="s">
        <v>167</v>
      </c>
      <c r="H145" s="22">
        <v>554</v>
      </c>
      <c r="J145" s="46"/>
      <c r="M145" t="s">
        <v>83</v>
      </c>
      <c r="N145" s="22">
        <v>0</v>
      </c>
    </row>
    <row r="146" spans="2:16" x14ac:dyDescent="0.2">
      <c r="B146" s="45" t="s">
        <v>67</v>
      </c>
      <c r="C146" s="23"/>
      <c r="D146" s="23">
        <v>9309</v>
      </c>
      <c r="G146" t="s">
        <v>82</v>
      </c>
      <c r="H146" s="22">
        <v>490</v>
      </c>
      <c r="I146" s="22">
        <v>345</v>
      </c>
      <c r="J146" s="46">
        <f>(H146-I146)/I146</f>
        <v>0.42028985507246375</v>
      </c>
      <c r="M146" t="s">
        <v>298</v>
      </c>
      <c r="N146" s="22">
        <v>0</v>
      </c>
    </row>
    <row r="147" spans="2:16" x14ac:dyDescent="0.2">
      <c r="B147" s="45" t="s">
        <v>94</v>
      </c>
      <c r="C147" s="23"/>
      <c r="D147" s="23">
        <v>0</v>
      </c>
      <c r="G147" t="s">
        <v>207</v>
      </c>
      <c r="H147" s="22">
        <v>468</v>
      </c>
      <c r="I147" s="22">
        <v>1271</v>
      </c>
      <c r="J147" s="46">
        <f>(H147-I147)/I147</f>
        <v>-0.63178599527930768</v>
      </c>
      <c r="M147" t="s">
        <v>16</v>
      </c>
      <c r="N147" s="22">
        <v>0</v>
      </c>
    </row>
    <row r="148" spans="2:16" x14ac:dyDescent="0.2">
      <c r="B148" s="45" t="s">
        <v>201</v>
      </c>
      <c r="C148" s="23"/>
      <c r="D148" s="23">
        <v>11532</v>
      </c>
      <c r="G148" t="s">
        <v>51</v>
      </c>
      <c r="H148" s="22">
        <v>455</v>
      </c>
      <c r="J148" s="46"/>
      <c r="M148" t="s">
        <v>231</v>
      </c>
      <c r="N148" s="22">
        <v>0</v>
      </c>
    </row>
    <row r="149" spans="2:16" x14ac:dyDescent="0.2">
      <c r="B149" s="45" t="s">
        <v>97</v>
      </c>
      <c r="C149" s="23">
        <v>0</v>
      </c>
      <c r="D149" s="23">
        <v>0</v>
      </c>
      <c r="G149" t="s">
        <v>141</v>
      </c>
      <c r="H149" s="22">
        <v>455</v>
      </c>
      <c r="I149" s="22">
        <v>339</v>
      </c>
      <c r="J149" s="46">
        <f>(H149-I149)/I149</f>
        <v>0.34218289085545722</v>
      </c>
      <c r="M149" t="s">
        <v>142</v>
      </c>
      <c r="N149" s="22">
        <v>0</v>
      </c>
    </row>
    <row r="150" spans="2:16" x14ac:dyDescent="0.2">
      <c r="B150" s="45" t="s">
        <v>202</v>
      </c>
      <c r="C150" s="23"/>
      <c r="D150" s="23">
        <v>13105</v>
      </c>
      <c r="G150" t="s">
        <v>148</v>
      </c>
      <c r="H150" s="22">
        <v>454</v>
      </c>
      <c r="J150" s="46"/>
      <c r="M150" t="s">
        <v>92</v>
      </c>
      <c r="N150" s="22">
        <v>0</v>
      </c>
    </row>
    <row r="151" spans="2:16" x14ac:dyDescent="0.2">
      <c r="B151" s="45" t="s">
        <v>101</v>
      </c>
      <c r="C151" s="23">
        <v>0</v>
      </c>
      <c r="D151" s="23"/>
      <c r="G151" t="s">
        <v>233</v>
      </c>
      <c r="H151" s="22">
        <v>422</v>
      </c>
      <c r="I151" s="22">
        <v>151</v>
      </c>
      <c r="J151" s="46">
        <f>(H151-I151)/I151</f>
        <v>1.7947019867549669</v>
      </c>
      <c r="M151" t="s">
        <v>164</v>
      </c>
      <c r="N151" s="22">
        <v>0</v>
      </c>
    </row>
    <row r="152" spans="2:16" x14ac:dyDescent="0.2">
      <c r="B152" s="45" t="s">
        <v>203</v>
      </c>
      <c r="C152" s="23">
        <v>0</v>
      </c>
      <c r="D152" s="23"/>
      <c r="G152" t="s">
        <v>60</v>
      </c>
      <c r="H152" s="22">
        <v>400</v>
      </c>
      <c r="J152" s="46"/>
      <c r="M152" t="s">
        <v>177</v>
      </c>
      <c r="N152" s="22">
        <v>0</v>
      </c>
    </row>
    <row r="153" spans="2:16" x14ac:dyDescent="0.2">
      <c r="B153" s="45" t="s">
        <v>246</v>
      </c>
      <c r="C153" s="23">
        <v>0</v>
      </c>
      <c r="D153" s="23">
        <v>0</v>
      </c>
      <c r="G153" t="s">
        <v>104</v>
      </c>
      <c r="H153" s="22">
        <v>394</v>
      </c>
      <c r="I153" s="22">
        <v>241</v>
      </c>
      <c r="J153" s="46">
        <f>(H153-I153)/I153</f>
        <v>0.63485477178423233</v>
      </c>
      <c r="M153" t="s">
        <v>195</v>
      </c>
      <c r="N153" s="22">
        <v>-144</v>
      </c>
    </row>
    <row r="154" spans="2:16" x14ac:dyDescent="0.2">
      <c r="B154" s="45" t="s">
        <v>68</v>
      </c>
      <c r="C154" s="23">
        <v>0</v>
      </c>
      <c r="D154" s="23">
        <v>0</v>
      </c>
      <c r="G154" t="s">
        <v>145</v>
      </c>
      <c r="H154" s="22">
        <v>359</v>
      </c>
      <c r="I154" s="22">
        <v>8115</v>
      </c>
      <c r="J154" s="46">
        <f>(H154-I154)/I154</f>
        <v>-0.95576093653727667</v>
      </c>
      <c r="M154" t="s">
        <v>200</v>
      </c>
      <c r="N154" s="22">
        <v>-330</v>
      </c>
      <c r="O154" s="22">
        <v>-417</v>
      </c>
    </row>
    <row r="155" spans="2:16" x14ac:dyDescent="0.2">
      <c r="B155" s="45" t="s">
        <v>248</v>
      </c>
      <c r="C155" s="23">
        <v>0</v>
      </c>
      <c r="D155" s="23">
        <v>0</v>
      </c>
      <c r="G155" t="s">
        <v>108</v>
      </c>
      <c r="H155" s="22">
        <v>356</v>
      </c>
      <c r="I155" s="22">
        <v>401</v>
      </c>
      <c r="J155" s="46">
        <f>(H155-I155)/I155</f>
        <v>-0.11221945137157108</v>
      </c>
      <c r="M155" t="s">
        <v>192</v>
      </c>
      <c r="O155" s="22">
        <v>58616</v>
      </c>
      <c r="P155" s="46">
        <f>(Table13[[#This Row],[Sum of PI$_Q224]]-Table13[[#This Row],[Sum of PI$_Q223]])/Table13[[#This Row],[Sum of PI$_Q223]]</f>
        <v>-1</v>
      </c>
    </row>
    <row r="156" spans="2:16" x14ac:dyDescent="0.2">
      <c r="B156" s="45" t="s">
        <v>69</v>
      </c>
      <c r="C156" s="23">
        <v>0</v>
      </c>
      <c r="D156" s="23">
        <v>0</v>
      </c>
      <c r="G156" t="s">
        <v>93</v>
      </c>
      <c r="H156" s="22">
        <v>270</v>
      </c>
      <c r="J156" s="46"/>
      <c r="M156" t="s">
        <v>214</v>
      </c>
      <c r="O156" s="22">
        <v>56988</v>
      </c>
      <c r="P156" s="46">
        <f>(Table13[[#This Row],[Sum of PI$_Q224]]-Table13[[#This Row],[Sum of PI$_Q223]])/Table13[[#This Row],[Sum of PI$_Q223]]</f>
        <v>-1</v>
      </c>
    </row>
    <row r="157" spans="2:16" x14ac:dyDescent="0.2">
      <c r="B157" s="45" t="s">
        <v>102</v>
      </c>
      <c r="C157" s="23">
        <v>0</v>
      </c>
      <c r="D157" s="23"/>
      <c r="G157" t="s">
        <v>136</v>
      </c>
      <c r="H157" s="22">
        <v>251</v>
      </c>
      <c r="I157" s="22">
        <v>1501</v>
      </c>
      <c r="J157" s="46">
        <f>(H157-I157)/I157</f>
        <v>-0.83277814790139904</v>
      </c>
      <c r="M157" t="s">
        <v>287</v>
      </c>
      <c r="O157" s="22">
        <v>29999</v>
      </c>
      <c r="P157" s="46">
        <f>(Table13[[#This Row],[Sum of PI$_Q224]]-Table13[[#This Row],[Sum of PI$_Q223]])/Table13[[#This Row],[Sum of PI$_Q223]]</f>
        <v>-1</v>
      </c>
    </row>
    <row r="158" spans="2:16" x14ac:dyDescent="0.2">
      <c r="B158" s="45" t="s">
        <v>28</v>
      </c>
      <c r="C158" s="23">
        <v>0</v>
      </c>
      <c r="D158" s="23"/>
      <c r="G158" t="s">
        <v>194</v>
      </c>
      <c r="H158" s="22">
        <v>246</v>
      </c>
      <c r="J158" s="46"/>
      <c r="M158" t="s">
        <v>106</v>
      </c>
      <c r="O158" s="22">
        <v>28801</v>
      </c>
      <c r="P158" s="46">
        <f>(Table13[[#This Row],[Sum of PI$_Q224]]-Table13[[#This Row],[Sum of PI$_Q223]])/Table13[[#This Row],[Sum of PI$_Q223]]</f>
        <v>-1</v>
      </c>
    </row>
    <row r="159" spans="2:16" x14ac:dyDescent="0.2">
      <c r="B159" s="45" t="s">
        <v>252</v>
      </c>
      <c r="C159" s="23"/>
      <c r="D159" s="23">
        <v>0</v>
      </c>
      <c r="G159" t="s">
        <v>22</v>
      </c>
      <c r="H159" s="22">
        <v>232</v>
      </c>
      <c r="I159" s="22">
        <v>322</v>
      </c>
      <c r="J159" s="46">
        <f>(H159-I159)/I159</f>
        <v>-0.27950310559006208</v>
      </c>
      <c r="M159" t="s">
        <v>243</v>
      </c>
      <c r="O159" s="22">
        <v>25831</v>
      </c>
      <c r="P159" s="46">
        <f>(Table13[[#This Row],[Sum of PI$_Q224]]-Table13[[#This Row],[Sum of PI$_Q223]])/Table13[[#This Row],[Sum of PI$_Q223]]</f>
        <v>-1</v>
      </c>
    </row>
    <row r="160" spans="2:16" x14ac:dyDescent="0.2">
      <c r="B160" s="45" t="s">
        <v>71</v>
      </c>
      <c r="C160" s="23"/>
      <c r="D160" s="23">
        <v>23329</v>
      </c>
      <c r="G160" t="s">
        <v>80</v>
      </c>
      <c r="H160" s="22">
        <v>208</v>
      </c>
      <c r="J160" s="46"/>
      <c r="M160" t="s">
        <v>71</v>
      </c>
      <c r="O160" s="22">
        <v>23329</v>
      </c>
      <c r="P160" s="46">
        <f>(Table13[[#This Row],[Sum of PI$_Q224]]-Table13[[#This Row],[Sum of PI$_Q223]])/Table13[[#This Row],[Sum of PI$_Q223]]</f>
        <v>-1</v>
      </c>
    </row>
    <row r="161" spans="2:16" x14ac:dyDescent="0.2">
      <c r="B161" s="45" t="s">
        <v>254</v>
      </c>
      <c r="C161" s="23"/>
      <c r="D161" s="23">
        <v>0</v>
      </c>
      <c r="G161" t="s">
        <v>29</v>
      </c>
      <c r="H161" s="22">
        <v>204</v>
      </c>
      <c r="J161" s="46"/>
      <c r="M161" t="s">
        <v>66</v>
      </c>
      <c r="O161" s="22">
        <v>18386</v>
      </c>
      <c r="P161" s="46">
        <f>(Table13[[#This Row],[Sum of PI$_Q224]]-Table13[[#This Row],[Sum of PI$_Q223]])/Table13[[#This Row],[Sum of PI$_Q223]]</f>
        <v>-1</v>
      </c>
    </row>
    <row r="162" spans="2:16" x14ac:dyDescent="0.2">
      <c r="B162" s="45" t="s">
        <v>73</v>
      </c>
      <c r="C162" s="23"/>
      <c r="D162" s="23">
        <v>8376</v>
      </c>
      <c r="G162" t="s">
        <v>199</v>
      </c>
      <c r="H162" s="22">
        <v>200</v>
      </c>
      <c r="J162" s="46"/>
      <c r="M162" t="s">
        <v>132</v>
      </c>
      <c r="O162" s="22">
        <v>14265</v>
      </c>
      <c r="P162" s="46">
        <f>(Table13[[#This Row],[Sum of PI$_Q224]]-Table13[[#This Row],[Sum of PI$_Q223]])/Table13[[#This Row],[Sum of PI$_Q223]]</f>
        <v>-1</v>
      </c>
    </row>
    <row r="163" spans="2:16" x14ac:dyDescent="0.2">
      <c r="B163" s="45" t="s">
        <v>256</v>
      </c>
      <c r="C163" s="23"/>
      <c r="D163" s="23">
        <v>805</v>
      </c>
      <c r="G163" t="s">
        <v>107</v>
      </c>
      <c r="H163" s="22">
        <v>200</v>
      </c>
      <c r="I163" s="22">
        <v>791</v>
      </c>
      <c r="J163" s="46">
        <f>(H163-I163)/I163</f>
        <v>-0.74715549936788872</v>
      </c>
      <c r="M163" t="s">
        <v>61</v>
      </c>
      <c r="O163" s="22">
        <v>14205</v>
      </c>
      <c r="P163" s="46">
        <f>(Table13[[#This Row],[Sum of PI$_Q224]]-Table13[[#This Row],[Sum of PI$_Q223]])/Table13[[#This Row],[Sum of PI$_Q223]]</f>
        <v>-1</v>
      </c>
    </row>
    <row r="164" spans="2:16" x14ac:dyDescent="0.2">
      <c r="B164" s="45" t="s">
        <v>211</v>
      </c>
      <c r="C164" s="23">
        <v>0</v>
      </c>
      <c r="D164" s="23">
        <v>0</v>
      </c>
      <c r="G164" t="s">
        <v>20</v>
      </c>
      <c r="H164" s="22">
        <v>178</v>
      </c>
      <c r="J164" s="46"/>
      <c r="M164" t="s">
        <v>225</v>
      </c>
      <c r="O164" s="22">
        <v>13518</v>
      </c>
      <c r="P164" s="46">
        <f>(Table13[[#This Row],[Sum of PI$_Q224]]-Table13[[#This Row],[Sum of PI$_Q223]])/Table13[[#This Row],[Sum of PI$_Q223]]</f>
        <v>-1</v>
      </c>
    </row>
    <row r="165" spans="2:16" x14ac:dyDescent="0.2">
      <c r="B165" s="45" t="s">
        <v>106</v>
      </c>
      <c r="C165" s="23"/>
      <c r="D165" s="23">
        <v>28801</v>
      </c>
      <c r="G165" t="s">
        <v>75</v>
      </c>
      <c r="H165" s="22">
        <v>176</v>
      </c>
      <c r="J165" s="46"/>
      <c r="M165" t="s">
        <v>266</v>
      </c>
      <c r="O165" s="22">
        <v>13515</v>
      </c>
      <c r="P165" s="46">
        <f>(Table13[[#This Row],[Sum of PI$_Q224]]-Table13[[#This Row],[Sum of PI$_Q223]])/Table13[[#This Row],[Sum of PI$_Q223]]</f>
        <v>-1</v>
      </c>
    </row>
    <row r="166" spans="2:16" x14ac:dyDescent="0.2">
      <c r="B166" s="45" t="s">
        <v>74</v>
      </c>
      <c r="C166" s="23"/>
      <c r="D166" s="23">
        <v>9299</v>
      </c>
      <c r="G166" t="s">
        <v>18</v>
      </c>
      <c r="H166" s="22">
        <v>174</v>
      </c>
      <c r="I166" s="22">
        <v>1647</v>
      </c>
      <c r="J166" s="46">
        <f>(H166-I166)/I166</f>
        <v>-0.89435336976320579</v>
      </c>
      <c r="M166" t="s">
        <v>150</v>
      </c>
      <c r="O166" s="22">
        <v>13244</v>
      </c>
      <c r="P166" s="46">
        <f>(Table13[[#This Row],[Sum of PI$_Q224]]-Table13[[#This Row],[Sum of PI$_Q223]])/Table13[[#This Row],[Sum of PI$_Q223]]</f>
        <v>-1</v>
      </c>
    </row>
    <row r="167" spans="2:16" x14ac:dyDescent="0.2">
      <c r="B167" s="45" t="s">
        <v>11</v>
      </c>
      <c r="C167" s="23"/>
      <c r="D167" s="23">
        <v>2593</v>
      </c>
      <c r="G167" t="s">
        <v>157</v>
      </c>
      <c r="H167" s="22">
        <v>173</v>
      </c>
      <c r="J167" s="46"/>
      <c r="M167" t="s">
        <v>202</v>
      </c>
      <c r="O167" s="22">
        <v>13105</v>
      </c>
      <c r="P167" s="46">
        <f>(Table13[[#This Row],[Sum of PI$_Q224]]-Table13[[#This Row],[Sum of PI$_Q223]])/Table13[[#This Row],[Sum of PI$_Q223]]</f>
        <v>-1</v>
      </c>
    </row>
    <row r="168" spans="2:16" x14ac:dyDescent="0.2">
      <c r="B168" s="45" t="s">
        <v>77</v>
      </c>
      <c r="C168" s="23"/>
      <c r="D168" s="23">
        <v>0</v>
      </c>
      <c r="G168" t="s">
        <v>64</v>
      </c>
      <c r="H168" s="22">
        <v>173</v>
      </c>
      <c r="J168" s="46"/>
      <c r="M168" t="s">
        <v>259</v>
      </c>
      <c r="O168" s="22">
        <v>11826</v>
      </c>
      <c r="P168" s="46">
        <f>(Table13[[#This Row],[Sum of PI$_Q224]]-Table13[[#This Row],[Sum of PI$_Q223]])/Table13[[#This Row],[Sum of PI$_Q223]]</f>
        <v>-1</v>
      </c>
    </row>
    <row r="169" spans="2:16" x14ac:dyDescent="0.2">
      <c r="B169" s="45" t="s">
        <v>111</v>
      </c>
      <c r="C169" s="23">
        <v>0</v>
      </c>
      <c r="D169" s="23">
        <v>0</v>
      </c>
      <c r="G169" t="s">
        <v>242</v>
      </c>
      <c r="H169" s="22">
        <v>171</v>
      </c>
      <c r="J169" s="46"/>
      <c r="M169" t="s">
        <v>201</v>
      </c>
      <c r="O169" s="22">
        <v>11532</v>
      </c>
      <c r="P169" s="46">
        <f>(Table13[[#This Row],[Sum of PI$_Q224]]-Table13[[#This Row],[Sum of PI$_Q223]])/Table13[[#This Row],[Sum of PI$_Q223]]</f>
        <v>-1</v>
      </c>
    </row>
    <row r="170" spans="2:16" x14ac:dyDescent="0.2">
      <c r="B170" s="45" t="s">
        <v>214</v>
      </c>
      <c r="C170" s="23"/>
      <c r="D170" s="23">
        <v>56988</v>
      </c>
      <c r="G170" t="s">
        <v>72</v>
      </c>
      <c r="H170" s="22">
        <v>152</v>
      </c>
      <c r="J170" s="46"/>
      <c r="M170" t="s">
        <v>196</v>
      </c>
      <c r="O170" s="22">
        <v>10889</v>
      </c>
      <c r="P170" s="46">
        <f>(Table13[[#This Row],[Sum of PI$_Q224]]-Table13[[#This Row],[Sum of PI$_Q223]])/Table13[[#This Row],[Sum of PI$_Q223]]</f>
        <v>-1</v>
      </c>
    </row>
    <row r="171" spans="2:16" x14ac:dyDescent="0.2">
      <c r="B171" s="45" t="s">
        <v>117</v>
      </c>
      <c r="C171" s="23"/>
      <c r="D171" s="23">
        <v>9773</v>
      </c>
      <c r="G171" t="s">
        <v>144</v>
      </c>
      <c r="H171" s="22">
        <v>120</v>
      </c>
      <c r="J171" s="46"/>
      <c r="M171" t="s">
        <v>33</v>
      </c>
      <c r="O171" s="22">
        <v>10643</v>
      </c>
      <c r="P171" s="46">
        <f>(Table13[[#This Row],[Sum of PI$_Q224]]-Table13[[#This Row],[Sum of PI$_Q223]])/Table13[[#This Row],[Sum of PI$_Q223]]</f>
        <v>-1</v>
      </c>
    </row>
    <row r="172" spans="2:16" x14ac:dyDescent="0.2">
      <c r="B172" s="45" t="s">
        <v>217</v>
      </c>
      <c r="C172" s="23"/>
      <c r="D172" s="23">
        <v>7336</v>
      </c>
      <c r="G172" t="s">
        <v>209</v>
      </c>
      <c r="H172" s="22">
        <v>116</v>
      </c>
      <c r="I172" s="22">
        <v>888</v>
      </c>
      <c r="J172" s="46">
        <f>(H172-I172)/I172</f>
        <v>-0.86936936936936937</v>
      </c>
      <c r="M172" t="s">
        <v>47</v>
      </c>
      <c r="O172" s="22">
        <v>10363</v>
      </c>
      <c r="P172" s="46">
        <f>(Table13[[#This Row],[Sum of PI$_Q224]]-Table13[[#This Row],[Sum of PI$_Q223]])/Table13[[#This Row],[Sum of PI$_Q223]]</f>
        <v>-1</v>
      </c>
    </row>
    <row r="173" spans="2:16" x14ac:dyDescent="0.2">
      <c r="B173" s="45" t="s">
        <v>266</v>
      </c>
      <c r="C173" s="23"/>
      <c r="D173" s="23">
        <v>13515</v>
      </c>
      <c r="G173" t="s">
        <v>160</v>
      </c>
      <c r="H173" s="22">
        <v>105</v>
      </c>
      <c r="J173" s="46"/>
      <c r="M173" t="s">
        <v>53</v>
      </c>
      <c r="O173" s="22">
        <v>10272</v>
      </c>
      <c r="P173" s="46">
        <f>(Table13[[#This Row],[Sum of PI$_Q224]]-Table13[[#This Row],[Sum of PI$_Q223]])/Table13[[#This Row],[Sum of PI$_Q223]]</f>
        <v>-1</v>
      </c>
    </row>
    <row r="174" spans="2:16" x14ac:dyDescent="0.2">
      <c r="B174" s="45" t="s">
        <v>218</v>
      </c>
      <c r="C174" s="23">
        <v>0</v>
      </c>
      <c r="D174" s="23">
        <v>0</v>
      </c>
      <c r="G174" t="s">
        <v>193</v>
      </c>
      <c r="H174" s="22">
        <v>95</v>
      </c>
      <c r="I174" s="22">
        <v>816</v>
      </c>
      <c r="J174" s="46">
        <f>(H174-I174)/I174</f>
        <v>-0.88357843137254899</v>
      </c>
      <c r="M174" t="s">
        <v>24</v>
      </c>
      <c r="O174" s="22">
        <v>9870</v>
      </c>
      <c r="P174" s="46">
        <f>(Table13[[#This Row],[Sum of PI$_Q224]]-Table13[[#This Row],[Sum of PI$_Q223]])/Table13[[#This Row],[Sum of PI$_Q223]]</f>
        <v>-1</v>
      </c>
    </row>
    <row r="175" spans="2:16" x14ac:dyDescent="0.2">
      <c r="B175" s="45" t="s">
        <v>33</v>
      </c>
      <c r="C175" s="23"/>
      <c r="D175" s="23">
        <v>10643</v>
      </c>
      <c r="G175" t="s">
        <v>133</v>
      </c>
      <c r="H175" s="22">
        <v>86</v>
      </c>
      <c r="J175" s="46"/>
      <c r="M175" t="s">
        <v>277</v>
      </c>
      <c r="O175" s="22">
        <v>9854</v>
      </c>
      <c r="P175" s="46">
        <f>(Table13[[#This Row],[Sum of PI$_Q224]]-Table13[[#This Row],[Sum of PI$_Q223]])/Table13[[#This Row],[Sum of PI$_Q223]]</f>
        <v>-1</v>
      </c>
    </row>
    <row r="176" spans="2:16" x14ac:dyDescent="0.2">
      <c r="B176" s="45" t="s">
        <v>30</v>
      </c>
      <c r="C176" s="23"/>
      <c r="D176" s="23">
        <v>0</v>
      </c>
      <c r="G176" t="s">
        <v>221</v>
      </c>
      <c r="H176" s="22">
        <v>78</v>
      </c>
      <c r="J176" s="46"/>
      <c r="M176" t="s">
        <v>117</v>
      </c>
      <c r="O176" s="22">
        <v>9773</v>
      </c>
      <c r="P176" s="46">
        <f>(Table13[[#This Row],[Sum of PI$_Q224]]-Table13[[#This Row],[Sum of PI$_Q223]])/Table13[[#This Row],[Sum of PI$_Q223]]</f>
        <v>-1</v>
      </c>
    </row>
    <row r="177" spans="2:16" x14ac:dyDescent="0.2">
      <c r="B177" s="45" t="s">
        <v>155</v>
      </c>
      <c r="C177" s="23"/>
      <c r="D177" s="23">
        <v>7608</v>
      </c>
      <c r="G177" t="s">
        <v>10</v>
      </c>
      <c r="H177" s="22">
        <v>64</v>
      </c>
      <c r="J177" s="46"/>
      <c r="M177" t="s">
        <v>45</v>
      </c>
      <c r="O177" s="22">
        <v>9587</v>
      </c>
      <c r="P177" s="46">
        <f>(Table13[[#This Row],[Sum of PI$_Q224]]-Table13[[#This Row],[Sum of PI$_Q223]])/Table13[[#This Row],[Sum of PI$_Q223]]</f>
        <v>-1</v>
      </c>
    </row>
    <row r="178" spans="2:16" x14ac:dyDescent="0.2">
      <c r="B178" s="45" t="s">
        <v>123</v>
      </c>
      <c r="C178" s="23">
        <v>0</v>
      </c>
      <c r="D178" s="23">
        <v>0</v>
      </c>
      <c r="G178" t="s">
        <v>17</v>
      </c>
      <c r="H178" s="22">
        <v>56</v>
      </c>
      <c r="J178" s="46"/>
      <c r="M178" t="s">
        <v>147</v>
      </c>
      <c r="O178" s="22">
        <v>9580</v>
      </c>
      <c r="P178" s="46">
        <f>(Table13[[#This Row],[Sum of PI$_Q224]]-Table13[[#This Row],[Sum of PI$_Q223]])/Table13[[#This Row],[Sum of PI$_Q223]]</f>
        <v>-1</v>
      </c>
    </row>
    <row r="179" spans="2:16" x14ac:dyDescent="0.2">
      <c r="B179" s="45" t="s">
        <v>165</v>
      </c>
      <c r="C179" s="23"/>
      <c r="D179" s="23">
        <v>8987</v>
      </c>
      <c r="G179" t="s">
        <v>100</v>
      </c>
      <c r="H179" s="22">
        <v>32</v>
      </c>
      <c r="J179" s="46"/>
      <c r="M179" t="s">
        <v>67</v>
      </c>
      <c r="O179" s="22">
        <v>9309</v>
      </c>
      <c r="P179" s="46">
        <f>(Table13[[#This Row],[Sum of PI$_Q224]]-Table13[[#This Row],[Sum of PI$_Q223]])/Table13[[#This Row],[Sum of PI$_Q223]]</f>
        <v>-1</v>
      </c>
    </row>
    <row r="180" spans="2:16" x14ac:dyDescent="0.2">
      <c r="B180" s="45" t="s">
        <v>124</v>
      </c>
      <c r="C180" s="23">
        <v>0</v>
      </c>
      <c r="D180" s="23"/>
      <c r="G180" t="s">
        <v>260</v>
      </c>
      <c r="H180" s="22">
        <v>0</v>
      </c>
      <c r="I180" s="22">
        <v>0</v>
      </c>
      <c r="J180" s="46"/>
      <c r="M180" t="s">
        <v>74</v>
      </c>
      <c r="O180" s="22">
        <v>9299</v>
      </c>
      <c r="P180" s="46">
        <f>(Table13[[#This Row],[Sum of PI$_Q224]]-Table13[[#This Row],[Sum of PI$_Q223]])/Table13[[#This Row],[Sum of PI$_Q223]]</f>
        <v>-1</v>
      </c>
    </row>
    <row r="181" spans="2:16" x14ac:dyDescent="0.2">
      <c r="B181" s="45" t="s">
        <v>274</v>
      </c>
      <c r="C181" s="23">
        <v>0</v>
      </c>
      <c r="D181" s="23">
        <v>0</v>
      </c>
      <c r="G181" t="s">
        <v>186</v>
      </c>
      <c r="H181" s="22">
        <v>0</v>
      </c>
      <c r="I181" s="22">
        <v>0</v>
      </c>
      <c r="J181" s="46"/>
      <c r="M181" t="s">
        <v>278</v>
      </c>
      <c r="O181" s="22">
        <v>9143</v>
      </c>
      <c r="P181" s="46">
        <f>(Table13[[#This Row],[Sum of PI$_Q224]]-Table13[[#This Row],[Sum of PI$_Q223]])/Table13[[#This Row],[Sum of PI$_Q223]]</f>
        <v>-1</v>
      </c>
    </row>
    <row r="182" spans="2:16" x14ac:dyDescent="0.2">
      <c r="B182" s="45" t="s">
        <v>81</v>
      </c>
      <c r="C182" s="23"/>
      <c r="D182" s="23">
        <v>0</v>
      </c>
      <c r="G182" t="s">
        <v>276</v>
      </c>
      <c r="H182" s="22">
        <v>0</v>
      </c>
      <c r="I182" s="22">
        <v>0</v>
      </c>
      <c r="J182" s="46"/>
      <c r="M182" t="s">
        <v>165</v>
      </c>
      <c r="O182" s="22">
        <v>8987</v>
      </c>
      <c r="P182" s="46">
        <f>(Table13[[#This Row],[Sum of PI$_Q224]]-Table13[[#This Row],[Sum of PI$_Q223]])/Table13[[#This Row],[Sum of PI$_Q223]]</f>
        <v>-1</v>
      </c>
    </row>
    <row r="183" spans="2:16" x14ac:dyDescent="0.2">
      <c r="B183" s="45" t="s">
        <v>156</v>
      </c>
      <c r="C183" s="23">
        <v>0</v>
      </c>
      <c r="D183" s="23"/>
      <c r="G183" t="s">
        <v>12</v>
      </c>
      <c r="H183" s="22">
        <v>0</v>
      </c>
      <c r="J183" s="46"/>
      <c r="M183" t="s">
        <v>73</v>
      </c>
      <c r="O183" s="22">
        <v>8376</v>
      </c>
      <c r="P183" s="46">
        <f>(Table13[[#This Row],[Sum of PI$_Q224]]-Table13[[#This Row],[Sum of PI$_Q223]])/Table13[[#This Row],[Sum of PI$_Q223]]</f>
        <v>-1</v>
      </c>
    </row>
    <row r="184" spans="2:16" x14ac:dyDescent="0.2">
      <c r="B184" s="45" t="s">
        <v>225</v>
      </c>
      <c r="C184" s="23"/>
      <c r="D184" s="23">
        <v>13518</v>
      </c>
      <c r="G184" t="s">
        <v>176</v>
      </c>
      <c r="H184" s="22">
        <v>0</v>
      </c>
      <c r="J184" s="46"/>
      <c r="M184" t="s">
        <v>249</v>
      </c>
      <c r="O184" s="22">
        <v>8340</v>
      </c>
      <c r="P184" s="46">
        <f>(Table13[[#This Row],[Sum of PI$_Q224]]-Table13[[#This Row],[Sum of PI$_Q223]])/Table13[[#This Row],[Sum of PI$_Q223]]</f>
        <v>-1</v>
      </c>
    </row>
    <row r="185" spans="2:16" x14ac:dyDescent="0.2">
      <c r="B185" s="45" t="s">
        <v>278</v>
      </c>
      <c r="C185" s="23"/>
      <c r="D185" s="23">
        <v>9143</v>
      </c>
      <c r="G185" t="s">
        <v>198</v>
      </c>
      <c r="H185" s="22">
        <v>0</v>
      </c>
      <c r="I185" s="22">
        <v>0</v>
      </c>
      <c r="J185" s="46"/>
      <c r="M185" t="s">
        <v>155</v>
      </c>
      <c r="O185" s="22">
        <v>7608</v>
      </c>
      <c r="P185" s="46">
        <f>(Table13[[#This Row],[Sum of PI$_Q224]]-Table13[[#This Row],[Sum of PI$_Q223]])/Table13[[#This Row],[Sum of PI$_Q223]]</f>
        <v>-1</v>
      </c>
    </row>
    <row r="186" spans="2:16" x14ac:dyDescent="0.2">
      <c r="B186" s="45" t="s">
        <v>226</v>
      </c>
      <c r="C186" s="23">
        <v>0</v>
      </c>
      <c r="D186" s="23"/>
      <c r="G186" t="s">
        <v>258</v>
      </c>
      <c r="H186" s="22">
        <v>0</v>
      </c>
      <c r="I186" s="22">
        <v>0</v>
      </c>
      <c r="J186" s="46"/>
      <c r="M186" t="s">
        <v>128</v>
      </c>
      <c r="O186" s="22">
        <v>7606</v>
      </c>
      <c r="P186" s="46">
        <f>(Table13[[#This Row],[Sum of PI$_Q224]]-Table13[[#This Row],[Sum of PI$_Q223]])/Table13[[#This Row],[Sum of PI$_Q223]]</f>
        <v>-1</v>
      </c>
    </row>
    <row r="187" spans="2:16" x14ac:dyDescent="0.2">
      <c r="B187" s="45" t="s">
        <v>15</v>
      </c>
      <c r="C187" s="23">
        <v>0</v>
      </c>
      <c r="D187" s="23"/>
      <c r="G187" t="s">
        <v>172</v>
      </c>
      <c r="H187" s="22">
        <v>0</v>
      </c>
      <c r="J187" s="46"/>
      <c r="M187" t="s">
        <v>114</v>
      </c>
      <c r="O187" s="22">
        <v>7560</v>
      </c>
      <c r="P187" s="46">
        <f>(Table13[[#This Row],[Sum of PI$_Q224]]-Table13[[#This Row],[Sum of PI$_Q223]])/Table13[[#This Row],[Sum of PI$_Q223]]</f>
        <v>-1</v>
      </c>
    </row>
    <row r="188" spans="2:16" x14ac:dyDescent="0.2">
      <c r="B188" s="45" t="s">
        <v>83</v>
      </c>
      <c r="C188" s="23">
        <v>0</v>
      </c>
      <c r="D188" s="23"/>
      <c r="G188" t="s">
        <v>129</v>
      </c>
      <c r="H188" s="22">
        <v>0</v>
      </c>
      <c r="J188" s="46"/>
      <c r="M188" t="s">
        <v>217</v>
      </c>
      <c r="O188" s="22">
        <v>7336</v>
      </c>
      <c r="P188" s="46">
        <f>(Table13[[#This Row],[Sum of PI$_Q224]]-Table13[[#This Row],[Sum of PI$_Q223]])/Table13[[#This Row],[Sum of PI$_Q223]]</f>
        <v>-1</v>
      </c>
    </row>
    <row r="189" spans="2:16" x14ac:dyDescent="0.2">
      <c r="B189" s="45" t="s">
        <v>132</v>
      </c>
      <c r="C189" s="23"/>
      <c r="D189" s="23">
        <v>14265</v>
      </c>
      <c r="G189" t="s">
        <v>13</v>
      </c>
      <c r="H189" s="22">
        <v>0</v>
      </c>
      <c r="J189" s="46"/>
      <c r="M189" t="s">
        <v>135</v>
      </c>
      <c r="O189" s="22">
        <v>7325</v>
      </c>
      <c r="P189" s="46">
        <f>(Table13[[#This Row],[Sum of PI$_Q224]]-Table13[[#This Row],[Sum of PI$_Q223]])/Table13[[#This Row],[Sum of PI$_Q223]]</f>
        <v>-1</v>
      </c>
    </row>
    <row r="190" spans="2:16" x14ac:dyDescent="0.2">
      <c r="B190" s="45" t="s">
        <v>298</v>
      </c>
      <c r="C190" s="23">
        <v>0</v>
      </c>
      <c r="D190" s="23"/>
      <c r="G190" t="s">
        <v>204</v>
      </c>
      <c r="H190" s="22">
        <v>0</v>
      </c>
      <c r="I190" s="22">
        <v>0</v>
      </c>
      <c r="J190" s="46"/>
      <c r="M190" t="s">
        <v>11</v>
      </c>
      <c r="O190" s="22">
        <v>2593</v>
      </c>
      <c r="P190" s="46">
        <f>(Table13[[#This Row],[Sum of PI$_Q224]]-Table13[[#This Row],[Sum of PI$_Q223]])/Table13[[#This Row],[Sum of PI$_Q223]]</f>
        <v>-1</v>
      </c>
    </row>
    <row r="191" spans="2:16" x14ac:dyDescent="0.2">
      <c r="B191" s="45" t="s">
        <v>19</v>
      </c>
      <c r="C191" s="23">
        <v>0</v>
      </c>
      <c r="D191" s="23">
        <v>0</v>
      </c>
      <c r="G191" t="s">
        <v>110</v>
      </c>
      <c r="H191" s="22">
        <v>0</v>
      </c>
      <c r="J191" s="46"/>
      <c r="M191" t="s">
        <v>256</v>
      </c>
      <c r="O191" s="22">
        <v>805</v>
      </c>
      <c r="P191" s="46">
        <f>(Table13[[#This Row],[Sum of PI$_Q224]]-Table13[[#This Row],[Sum of PI$_Q223]])/Table13[[#This Row],[Sum of PI$_Q223]]</f>
        <v>-1</v>
      </c>
    </row>
    <row r="192" spans="2:16" x14ac:dyDescent="0.2">
      <c r="B192" s="45" t="s">
        <v>147</v>
      </c>
      <c r="C192" s="23"/>
      <c r="D192" s="23">
        <v>9580</v>
      </c>
      <c r="G192" t="s">
        <v>139</v>
      </c>
      <c r="H192" s="22">
        <v>0</v>
      </c>
      <c r="J192" s="46"/>
      <c r="M192" t="s">
        <v>267</v>
      </c>
      <c r="O192" s="22">
        <v>0</v>
      </c>
    </row>
    <row r="193" spans="2:15" x14ac:dyDescent="0.2">
      <c r="B193" s="45" t="s">
        <v>16</v>
      </c>
      <c r="C193" s="23">
        <v>0</v>
      </c>
      <c r="D193" s="23"/>
      <c r="G193" t="s">
        <v>175</v>
      </c>
      <c r="H193" s="22">
        <v>0</v>
      </c>
      <c r="J193" s="46"/>
      <c r="M193" t="s">
        <v>55</v>
      </c>
      <c r="O193" s="22">
        <v>0</v>
      </c>
    </row>
    <row r="194" spans="2:15" x14ac:dyDescent="0.2">
      <c r="B194" s="45" t="s">
        <v>231</v>
      </c>
      <c r="C194" s="23">
        <v>0</v>
      </c>
      <c r="D194" s="23"/>
      <c r="G194" t="s">
        <v>212</v>
      </c>
      <c r="H194" s="22">
        <v>0</v>
      </c>
      <c r="I194" s="22">
        <v>0</v>
      </c>
      <c r="J194" s="46"/>
      <c r="M194" t="s">
        <v>96</v>
      </c>
      <c r="O194" s="22">
        <v>0</v>
      </c>
    </row>
    <row r="195" spans="2:15" x14ac:dyDescent="0.2">
      <c r="B195" s="45" t="s">
        <v>142</v>
      </c>
      <c r="C195" s="23">
        <v>0</v>
      </c>
      <c r="D195" s="23"/>
      <c r="G195" t="s">
        <v>44</v>
      </c>
      <c r="H195" s="22">
        <v>0</v>
      </c>
      <c r="J195" s="46"/>
      <c r="M195" t="s">
        <v>43</v>
      </c>
      <c r="O195" s="22">
        <v>0</v>
      </c>
    </row>
    <row r="196" spans="2:15" x14ac:dyDescent="0.2">
      <c r="B196" s="45" t="s">
        <v>85</v>
      </c>
      <c r="C196" s="23"/>
      <c r="D196" s="23">
        <v>0</v>
      </c>
      <c r="G196" t="s">
        <v>78</v>
      </c>
      <c r="H196" s="22">
        <v>0</v>
      </c>
      <c r="J196" s="46"/>
      <c r="M196" t="s">
        <v>57</v>
      </c>
      <c r="O196" s="22">
        <v>0</v>
      </c>
    </row>
    <row r="197" spans="2:15" x14ac:dyDescent="0.2">
      <c r="B197" s="45" t="s">
        <v>293</v>
      </c>
      <c r="C197" s="23"/>
      <c r="D197" s="23">
        <v>0</v>
      </c>
      <c r="G197" t="s">
        <v>46</v>
      </c>
      <c r="H197" s="22">
        <v>0</v>
      </c>
      <c r="J197" s="46"/>
      <c r="M197" t="s">
        <v>42</v>
      </c>
      <c r="O197" s="22">
        <v>0</v>
      </c>
    </row>
    <row r="198" spans="2:15" x14ac:dyDescent="0.2">
      <c r="B198" s="45" t="s">
        <v>86</v>
      </c>
      <c r="C198" s="23">
        <v>0</v>
      </c>
      <c r="D198" s="23">
        <v>0</v>
      </c>
      <c r="G198" t="s">
        <v>49</v>
      </c>
      <c r="H198" s="22">
        <v>0</v>
      </c>
      <c r="J198" s="46"/>
      <c r="M198" t="s">
        <v>94</v>
      </c>
      <c r="O198" s="22">
        <v>0</v>
      </c>
    </row>
    <row r="199" spans="2:15" x14ac:dyDescent="0.2">
      <c r="B199" s="45" t="s">
        <v>145</v>
      </c>
      <c r="C199" s="23"/>
      <c r="D199" s="23">
        <v>0</v>
      </c>
      <c r="G199" t="s">
        <v>118</v>
      </c>
      <c r="H199" s="22">
        <v>0</v>
      </c>
      <c r="J199" s="46"/>
      <c r="M199" t="s">
        <v>252</v>
      </c>
      <c r="O199" s="22">
        <v>0</v>
      </c>
    </row>
    <row r="200" spans="2:15" x14ac:dyDescent="0.2">
      <c r="B200" s="45" t="s">
        <v>92</v>
      </c>
      <c r="C200" s="23">
        <v>0</v>
      </c>
      <c r="D200" s="23"/>
      <c r="G200" t="s">
        <v>159</v>
      </c>
      <c r="H200" s="22">
        <v>0</v>
      </c>
      <c r="J200" s="46"/>
      <c r="M200" t="s">
        <v>254</v>
      </c>
      <c r="O200" s="22">
        <v>0</v>
      </c>
    </row>
    <row r="201" spans="2:15" x14ac:dyDescent="0.2">
      <c r="B201" s="45" t="s">
        <v>164</v>
      </c>
      <c r="C201" s="23">
        <v>0</v>
      </c>
      <c r="D201" s="23"/>
      <c r="G201" t="s">
        <v>273</v>
      </c>
      <c r="H201" s="22">
        <v>0</v>
      </c>
      <c r="I201" s="22">
        <v>0</v>
      </c>
      <c r="J201" s="46"/>
      <c r="M201" t="s">
        <v>77</v>
      </c>
      <c r="O201" s="22">
        <v>0</v>
      </c>
    </row>
    <row r="202" spans="2:15" x14ac:dyDescent="0.2">
      <c r="B202" s="45" t="s">
        <v>238</v>
      </c>
      <c r="C202" s="23">
        <v>0</v>
      </c>
      <c r="D202" s="23">
        <v>0</v>
      </c>
      <c r="G202" t="s">
        <v>54</v>
      </c>
      <c r="H202" s="22">
        <v>0</v>
      </c>
      <c r="J202" s="46"/>
      <c r="M202" t="s">
        <v>30</v>
      </c>
      <c r="O202" s="22">
        <v>0</v>
      </c>
    </row>
    <row r="203" spans="2:15" x14ac:dyDescent="0.2">
      <c r="B203" s="45" t="s">
        <v>230</v>
      </c>
      <c r="C203" s="23">
        <v>0</v>
      </c>
      <c r="D203" s="23">
        <v>25358</v>
      </c>
      <c r="G203" t="s">
        <v>35</v>
      </c>
      <c r="H203" s="22">
        <v>0</v>
      </c>
      <c r="I203" s="22">
        <v>0</v>
      </c>
      <c r="J203" s="46"/>
      <c r="M203" t="s">
        <v>81</v>
      </c>
      <c r="O203" s="22">
        <v>0</v>
      </c>
    </row>
    <row r="204" spans="2:15" x14ac:dyDescent="0.2">
      <c r="B204" s="45" t="s">
        <v>177</v>
      </c>
      <c r="C204" s="23">
        <v>0</v>
      </c>
      <c r="D204" s="23"/>
      <c r="G204" t="s">
        <v>146</v>
      </c>
      <c r="H204" s="22">
        <v>0</v>
      </c>
      <c r="J204" s="46"/>
      <c r="M204" t="s">
        <v>85</v>
      </c>
      <c r="O204" s="22">
        <v>0</v>
      </c>
    </row>
    <row r="205" spans="2:15" x14ac:dyDescent="0.2">
      <c r="B205" s="45" t="s">
        <v>195</v>
      </c>
      <c r="C205" s="23">
        <v>-144</v>
      </c>
      <c r="D205" s="23"/>
      <c r="G205" t="s">
        <v>109</v>
      </c>
      <c r="H205" s="22">
        <v>0</v>
      </c>
      <c r="J205" s="46"/>
      <c r="M205" t="s">
        <v>293</v>
      </c>
      <c r="O205" s="22">
        <v>0</v>
      </c>
    </row>
    <row r="206" spans="2:15" x14ac:dyDescent="0.2">
      <c r="B206" s="45" t="s">
        <v>200</v>
      </c>
      <c r="C206" s="23">
        <v>-330</v>
      </c>
      <c r="D206" s="23">
        <v>-417</v>
      </c>
      <c r="G206" t="s">
        <v>292</v>
      </c>
      <c r="H206" s="22">
        <v>0</v>
      </c>
      <c r="J206" s="46"/>
      <c r="M206" t="s">
        <v>145</v>
      </c>
      <c r="O206" s="22">
        <v>0</v>
      </c>
    </row>
    <row r="207" spans="2:15" x14ac:dyDescent="0.2">
      <c r="B207" s="45" t="s">
        <v>305</v>
      </c>
      <c r="C207" s="23">
        <v>3621320</v>
      </c>
      <c r="D207" s="23">
        <v>4210663</v>
      </c>
      <c r="G207" t="s">
        <v>127</v>
      </c>
      <c r="H207" s="22">
        <v>0</v>
      </c>
      <c r="J207" s="46"/>
      <c r="M207" s="2" t="s">
        <v>329</v>
      </c>
      <c r="N207" s="22">
        <f>SUBTOTAL(109,Table13[Sum of PI$_Q224])</f>
        <v>3621320</v>
      </c>
      <c r="O207" s="22">
        <f>SUBTOTAL(109,Table13[Sum of PI$_Q223])</f>
        <v>4210663</v>
      </c>
    </row>
    <row r="208" spans="2:15" x14ac:dyDescent="0.2">
      <c r="B208"/>
      <c r="C208"/>
      <c r="D208"/>
      <c r="G208" t="s">
        <v>291</v>
      </c>
      <c r="H208" s="22">
        <v>0</v>
      </c>
      <c r="I208" s="22">
        <v>0</v>
      </c>
      <c r="J208" s="46"/>
    </row>
    <row r="209" spans="2:10" x14ac:dyDescent="0.2">
      <c r="B209"/>
      <c r="C209"/>
      <c r="D209"/>
      <c r="G209" t="s">
        <v>294</v>
      </c>
      <c r="H209" s="22">
        <v>0</v>
      </c>
      <c r="J209" s="46"/>
    </row>
    <row r="210" spans="2:10" x14ac:dyDescent="0.2">
      <c r="B210"/>
      <c r="C210"/>
      <c r="D210"/>
      <c r="G210" t="s">
        <v>38</v>
      </c>
      <c r="H210" s="22">
        <v>0</v>
      </c>
      <c r="J210" s="46"/>
    </row>
    <row r="211" spans="2:10" x14ac:dyDescent="0.2">
      <c r="B211"/>
      <c r="C211"/>
      <c r="D211"/>
      <c r="G211" t="s">
        <v>154</v>
      </c>
      <c r="H211" s="22">
        <v>0</v>
      </c>
      <c r="J211" s="46"/>
    </row>
    <row r="212" spans="2:10" x14ac:dyDescent="0.2">
      <c r="B212"/>
      <c r="C212"/>
      <c r="D212"/>
      <c r="G212" t="s">
        <v>240</v>
      </c>
      <c r="H212" s="22">
        <v>0</v>
      </c>
      <c r="I212" s="22">
        <v>1939</v>
      </c>
      <c r="J212" s="46">
        <f>(H212-I212)/I212</f>
        <v>-1</v>
      </c>
    </row>
    <row r="213" spans="2:10" x14ac:dyDescent="0.2">
      <c r="B213"/>
      <c r="C213"/>
      <c r="D213"/>
      <c r="G213" t="s">
        <v>280</v>
      </c>
      <c r="H213" s="22">
        <v>0</v>
      </c>
      <c r="I213" s="22">
        <v>67124</v>
      </c>
      <c r="J213" s="46">
        <f>(H213-I213)/I213</f>
        <v>-1</v>
      </c>
    </row>
    <row r="214" spans="2:10" x14ac:dyDescent="0.2">
      <c r="B214"/>
      <c r="C214"/>
      <c r="D214"/>
      <c r="G214" t="s">
        <v>189</v>
      </c>
      <c r="H214" s="22">
        <v>0</v>
      </c>
      <c r="I214" s="22">
        <v>136789</v>
      </c>
      <c r="J214" s="46">
        <f>(H214-I214)/I214</f>
        <v>-1</v>
      </c>
    </row>
    <row r="215" spans="2:10" x14ac:dyDescent="0.2">
      <c r="B215"/>
      <c r="C215"/>
      <c r="D215"/>
      <c r="G215" t="s">
        <v>191</v>
      </c>
      <c r="H215" s="22">
        <v>0</v>
      </c>
      <c r="I215" s="22">
        <v>1086</v>
      </c>
      <c r="J215" s="46">
        <f>(H215-I215)/I215</f>
        <v>-1</v>
      </c>
    </row>
    <row r="216" spans="2:10" x14ac:dyDescent="0.2">
      <c r="B216"/>
      <c r="C216"/>
      <c r="D216"/>
      <c r="G216" t="s">
        <v>140</v>
      </c>
      <c r="H216" s="22">
        <v>0</v>
      </c>
      <c r="I216" s="22">
        <v>20355</v>
      </c>
      <c r="J216" s="46">
        <f>(H216-I216)/I216</f>
        <v>-1</v>
      </c>
    </row>
    <row r="217" spans="2:10" x14ac:dyDescent="0.2">
      <c r="B217"/>
      <c r="C217"/>
      <c r="D217"/>
      <c r="G217" t="s">
        <v>45</v>
      </c>
      <c r="I217" s="22">
        <v>0</v>
      </c>
      <c r="J217" s="46"/>
    </row>
    <row r="218" spans="2:10" x14ac:dyDescent="0.2">
      <c r="B218"/>
      <c r="C218"/>
      <c r="D218"/>
      <c r="G218" t="s">
        <v>53</v>
      </c>
      <c r="I218" s="22">
        <v>0</v>
      </c>
      <c r="J218" s="46"/>
    </row>
    <row r="219" spans="2:10" x14ac:dyDescent="0.2">
      <c r="B219"/>
      <c r="C219"/>
      <c r="D219"/>
      <c r="G219" t="s">
        <v>61</v>
      </c>
      <c r="I219" s="22">
        <v>0</v>
      </c>
      <c r="J219" s="46"/>
    </row>
    <row r="220" spans="2:10" x14ac:dyDescent="0.2">
      <c r="B220"/>
      <c r="C220"/>
      <c r="D220"/>
      <c r="G220" t="s">
        <v>71</v>
      </c>
      <c r="I220" s="22">
        <v>0</v>
      </c>
      <c r="J220" s="46"/>
    </row>
    <row r="221" spans="2:10" x14ac:dyDescent="0.2">
      <c r="B221"/>
      <c r="C221"/>
      <c r="D221"/>
      <c r="G221" t="s">
        <v>192</v>
      </c>
      <c r="I221" s="22">
        <v>0</v>
      </c>
      <c r="J221" s="46"/>
    </row>
    <row r="222" spans="2:10" x14ac:dyDescent="0.2">
      <c r="B222"/>
      <c r="C222"/>
      <c r="D222"/>
      <c r="G222" t="s">
        <v>24</v>
      </c>
      <c r="I222" s="22">
        <v>0</v>
      </c>
      <c r="J222" s="46"/>
    </row>
    <row r="223" spans="2:10" x14ac:dyDescent="0.2">
      <c r="B223"/>
      <c r="C223"/>
      <c r="D223"/>
      <c r="G223" t="s">
        <v>196</v>
      </c>
      <c r="I223" s="22">
        <v>0</v>
      </c>
      <c r="J223" s="46"/>
    </row>
    <row r="224" spans="2:10" x14ac:dyDescent="0.2">
      <c r="B224"/>
      <c r="C224"/>
      <c r="D224"/>
      <c r="G224" t="s">
        <v>132</v>
      </c>
      <c r="I224" s="22">
        <v>0</v>
      </c>
      <c r="J224" s="46"/>
    </row>
    <row r="225" spans="2:10" x14ac:dyDescent="0.2">
      <c r="B225"/>
      <c r="C225"/>
      <c r="D225"/>
      <c r="G225" t="s">
        <v>278</v>
      </c>
      <c r="I225" s="22">
        <v>0</v>
      </c>
      <c r="J225" s="46"/>
    </row>
    <row r="226" spans="2:10" x14ac:dyDescent="0.2">
      <c r="B226"/>
      <c r="C226"/>
      <c r="D226"/>
      <c r="G226" t="s">
        <v>147</v>
      </c>
      <c r="I226" s="22">
        <v>0</v>
      </c>
      <c r="J226" s="46"/>
    </row>
    <row r="227" spans="2:10" x14ac:dyDescent="0.2">
      <c r="B227"/>
      <c r="C227"/>
      <c r="D227"/>
      <c r="G227" t="s">
        <v>114</v>
      </c>
      <c r="I227" s="22">
        <v>0</v>
      </c>
      <c r="J227" s="46"/>
    </row>
    <row r="228" spans="2:10" x14ac:dyDescent="0.2">
      <c r="B228"/>
      <c r="C228"/>
      <c r="D228"/>
      <c r="G228" t="s">
        <v>243</v>
      </c>
      <c r="I228" s="22">
        <v>0</v>
      </c>
      <c r="J228" s="46"/>
    </row>
    <row r="229" spans="2:10" x14ac:dyDescent="0.2">
      <c r="B229"/>
      <c r="C229"/>
      <c r="D229"/>
      <c r="G229" t="s">
        <v>67</v>
      </c>
      <c r="I229" s="22">
        <v>0</v>
      </c>
      <c r="J229" s="46"/>
    </row>
    <row r="230" spans="2:10" x14ac:dyDescent="0.2">
      <c r="B230"/>
      <c r="C230"/>
      <c r="D230"/>
      <c r="G230" t="s">
        <v>135</v>
      </c>
      <c r="I230" s="22">
        <v>0</v>
      </c>
      <c r="J230" s="46"/>
    </row>
    <row r="231" spans="2:10" x14ac:dyDescent="0.2">
      <c r="B231"/>
      <c r="C231"/>
      <c r="D231"/>
      <c r="G231" t="s">
        <v>217</v>
      </c>
      <c r="I231" s="22">
        <v>0</v>
      </c>
      <c r="J231" s="46"/>
    </row>
    <row r="232" spans="2:10" x14ac:dyDescent="0.2">
      <c r="B232"/>
      <c r="C232"/>
      <c r="D232"/>
      <c r="G232" t="s">
        <v>47</v>
      </c>
      <c r="I232" s="22">
        <v>0</v>
      </c>
      <c r="J232" s="46"/>
    </row>
    <row r="233" spans="2:10" x14ac:dyDescent="0.2">
      <c r="B233"/>
      <c r="C233"/>
      <c r="D233"/>
      <c r="G233" t="s">
        <v>66</v>
      </c>
      <c r="I233" s="22">
        <v>0</v>
      </c>
      <c r="J233" s="46"/>
    </row>
    <row r="234" spans="2:10" x14ac:dyDescent="0.2">
      <c r="B234"/>
      <c r="C234"/>
      <c r="D234"/>
      <c r="G234" t="s">
        <v>259</v>
      </c>
      <c r="I234" s="22">
        <v>0</v>
      </c>
      <c r="J234" s="46"/>
    </row>
    <row r="235" spans="2:10" x14ac:dyDescent="0.2">
      <c r="B235"/>
      <c r="C235"/>
      <c r="D235"/>
      <c r="G235" t="s">
        <v>73</v>
      </c>
      <c r="I235" s="22">
        <v>0</v>
      </c>
      <c r="J235" s="46"/>
    </row>
    <row r="236" spans="2:10" x14ac:dyDescent="0.2">
      <c r="B236"/>
      <c r="C236"/>
      <c r="D236"/>
      <c r="G236" t="s">
        <v>266</v>
      </c>
      <c r="I236" s="22">
        <v>0</v>
      </c>
      <c r="J236" s="46"/>
    </row>
    <row r="237" spans="2:10" x14ac:dyDescent="0.2">
      <c r="B237"/>
      <c r="C237"/>
      <c r="D237"/>
      <c r="G237" t="s">
        <v>165</v>
      </c>
      <c r="I237" s="22">
        <v>0</v>
      </c>
      <c r="J237" s="46"/>
    </row>
    <row r="238" spans="2:10" x14ac:dyDescent="0.2">
      <c r="B238"/>
      <c r="C238"/>
      <c r="D238"/>
      <c r="G238" t="s">
        <v>128</v>
      </c>
      <c r="I238" s="22">
        <v>0</v>
      </c>
      <c r="J238" s="46"/>
    </row>
    <row r="239" spans="2:10" x14ac:dyDescent="0.2">
      <c r="B239"/>
      <c r="C239"/>
      <c r="D239"/>
      <c r="G239" t="s">
        <v>33</v>
      </c>
      <c r="I239" s="22">
        <v>0</v>
      </c>
      <c r="J239" s="46"/>
    </row>
    <row r="240" spans="2:10" x14ac:dyDescent="0.2">
      <c r="B240"/>
      <c r="C240"/>
      <c r="D240"/>
      <c r="G240" t="s">
        <v>106</v>
      </c>
      <c r="I240" s="22">
        <v>0</v>
      </c>
      <c r="J240" s="46"/>
    </row>
    <row r="241" spans="2:10" x14ac:dyDescent="0.2">
      <c r="B241"/>
      <c r="C241"/>
      <c r="D241"/>
      <c r="G241" t="s">
        <v>277</v>
      </c>
      <c r="I241" s="22">
        <v>0</v>
      </c>
      <c r="J241" s="46"/>
    </row>
    <row r="242" spans="2:10" x14ac:dyDescent="0.2">
      <c r="B242"/>
      <c r="C242"/>
      <c r="D242"/>
      <c r="G242" t="s">
        <v>287</v>
      </c>
      <c r="I242" s="22">
        <v>0</v>
      </c>
      <c r="J242" s="46"/>
    </row>
    <row r="243" spans="2:10" x14ac:dyDescent="0.2">
      <c r="B243"/>
      <c r="C243"/>
      <c r="D243"/>
      <c r="G243" t="s">
        <v>150</v>
      </c>
      <c r="I243" s="22">
        <v>0</v>
      </c>
      <c r="J243" s="46"/>
    </row>
    <row r="244" spans="2:10" x14ac:dyDescent="0.2">
      <c r="B244"/>
      <c r="C244"/>
      <c r="D244"/>
      <c r="G244" t="s">
        <v>74</v>
      </c>
      <c r="I244" s="22">
        <v>0</v>
      </c>
      <c r="J244" s="46"/>
    </row>
    <row r="245" spans="2:10" x14ac:dyDescent="0.2">
      <c r="B245"/>
      <c r="C245"/>
      <c r="D245"/>
      <c r="G245" t="s">
        <v>117</v>
      </c>
      <c r="I245" s="22">
        <v>0</v>
      </c>
      <c r="J245" s="46"/>
    </row>
    <row r="246" spans="2:10" x14ac:dyDescent="0.2">
      <c r="B246"/>
      <c r="C246"/>
      <c r="D246"/>
      <c r="G246" t="s">
        <v>225</v>
      </c>
      <c r="I246" s="22">
        <v>0</v>
      </c>
      <c r="J246" s="46"/>
    </row>
    <row r="247" spans="2:10" x14ac:dyDescent="0.2">
      <c r="B247"/>
      <c r="C247"/>
      <c r="D247"/>
      <c r="G247" t="s">
        <v>57</v>
      </c>
      <c r="I247" s="22">
        <v>10625</v>
      </c>
      <c r="J247" s="46">
        <f t="shared" ref="J247:J278" si="4">(H247-I247)/I247</f>
        <v>-1</v>
      </c>
    </row>
    <row r="248" spans="2:10" x14ac:dyDescent="0.2">
      <c r="B248"/>
      <c r="C248"/>
      <c r="D248"/>
      <c r="G248" t="s">
        <v>85</v>
      </c>
      <c r="I248" s="22">
        <v>20233</v>
      </c>
      <c r="J248" s="46">
        <f t="shared" si="4"/>
        <v>-1</v>
      </c>
    </row>
    <row r="249" spans="2:10" x14ac:dyDescent="0.2">
      <c r="B249"/>
      <c r="C249"/>
      <c r="D249"/>
      <c r="G249" t="s">
        <v>8</v>
      </c>
      <c r="I249" s="22">
        <v>827</v>
      </c>
      <c r="J249" s="46">
        <f t="shared" si="4"/>
        <v>-1</v>
      </c>
    </row>
    <row r="250" spans="2:10" x14ac:dyDescent="0.2">
      <c r="B250"/>
      <c r="C250"/>
      <c r="D250"/>
      <c r="G250" t="s">
        <v>187</v>
      </c>
      <c r="I250" s="22">
        <v>481</v>
      </c>
      <c r="J250" s="46">
        <f t="shared" si="4"/>
        <v>-1</v>
      </c>
    </row>
    <row r="251" spans="2:10" x14ac:dyDescent="0.2">
      <c r="B251"/>
      <c r="C251"/>
      <c r="D251"/>
      <c r="G251" t="s">
        <v>138</v>
      </c>
      <c r="I251" s="22">
        <v>8756</v>
      </c>
      <c r="J251" s="46">
        <f t="shared" si="4"/>
        <v>-1</v>
      </c>
    </row>
    <row r="252" spans="2:10" x14ac:dyDescent="0.2">
      <c r="B252"/>
      <c r="C252"/>
      <c r="D252"/>
      <c r="G252" t="s">
        <v>130</v>
      </c>
      <c r="I252" s="22">
        <v>1161</v>
      </c>
      <c r="J252" s="46">
        <f t="shared" si="4"/>
        <v>-1</v>
      </c>
    </row>
    <row r="253" spans="2:10" x14ac:dyDescent="0.2">
      <c r="B253"/>
      <c r="C253"/>
      <c r="D253"/>
      <c r="G253" t="s">
        <v>183</v>
      </c>
      <c r="I253" s="22">
        <v>38516</v>
      </c>
      <c r="J253" s="46">
        <f t="shared" si="4"/>
        <v>-1</v>
      </c>
    </row>
    <row r="254" spans="2:10" x14ac:dyDescent="0.2">
      <c r="B254"/>
      <c r="C254"/>
      <c r="D254"/>
      <c r="G254" t="s">
        <v>256</v>
      </c>
      <c r="I254" s="22">
        <v>8673</v>
      </c>
      <c r="J254" s="46">
        <f t="shared" si="4"/>
        <v>-1</v>
      </c>
    </row>
    <row r="255" spans="2:10" x14ac:dyDescent="0.2">
      <c r="B255"/>
      <c r="C255"/>
      <c r="D255"/>
      <c r="G255" t="s">
        <v>284</v>
      </c>
      <c r="I255" s="22">
        <v>2914</v>
      </c>
      <c r="J255" s="46">
        <f t="shared" si="4"/>
        <v>-1</v>
      </c>
    </row>
    <row r="256" spans="2:10" x14ac:dyDescent="0.2">
      <c r="B256"/>
      <c r="C256"/>
      <c r="D256"/>
      <c r="G256" t="s">
        <v>21</v>
      </c>
      <c r="I256" s="22">
        <v>4014</v>
      </c>
      <c r="J256" s="46">
        <f t="shared" si="4"/>
        <v>-1</v>
      </c>
    </row>
    <row r="257" spans="2:10" x14ac:dyDescent="0.2">
      <c r="B257"/>
      <c r="C257"/>
      <c r="D257"/>
      <c r="G257" t="s">
        <v>182</v>
      </c>
      <c r="I257" s="22">
        <v>247238</v>
      </c>
      <c r="J257" s="46">
        <f t="shared" si="4"/>
        <v>-1</v>
      </c>
    </row>
    <row r="258" spans="2:10" x14ac:dyDescent="0.2">
      <c r="B258"/>
      <c r="C258"/>
      <c r="D258"/>
      <c r="G258" t="s">
        <v>87</v>
      </c>
      <c r="I258" s="22">
        <v>1194</v>
      </c>
      <c r="J258" s="46">
        <f t="shared" si="4"/>
        <v>-1</v>
      </c>
    </row>
    <row r="259" spans="2:10" x14ac:dyDescent="0.2">
      <c r="B259"/>
      <c r="C259"/>
      <c r="D259"/>
      <c r="G259" t="s">
        <v>98</v>
      </c>
      <c r="I259" s="22">
        <v>535</v>
      </c>
      <c r="J259" s="46">
        <f t="shared" si="4"/>
        <v>-1</v>
      </c>
    </row>
    <row r="260" spans="2:10" x14ac:dyDescent="0.2">
      <c r="B260"/>
      <c r="C260"/>
      <c r="D260"/>
      <c r="G260" t="s">
        <v>42</v>
      </c>
      <c r="I260" s="22">
        <v>9436</v>
      </c>
      <c r="J260" s="46">
        <f t="shared" si="4"/>
        <v>-1</v>
      </c>
    </row>
    <row r="261" spans="2:10" x14ac:dyDescent="0.2">
      <c r="B261"/>
      <c r="C261"/>
      <c r="D261"/>
      <c r="G261" t="s">
        <v>43</v>
      </c>
      <c r="I261" s="22">
        <v>21684</v>
      </c>
      <c r="J261" s="46">
        <f t="shared" si="4"/>
        <v>-1</v>
      </c>
    </row>
    <row r="262" spans="2:10" x14ac:dyDescent="0.2">
      <c r="B262"/>
      <c r="C262"/>
      <c r="D262"/>
      <c r="G262" t="s">
        <v>131</v>
      </c>
      <c r="I262" s="22">
        <v>669</v>
      </c>
      <c r="J262" s="46">
        <f t="shared" si="4"/>
        <v>-1</v>
      </c>
    </row>
    <row r="263" spans="2:10" x14ac:dyDescent="0.2">
      <c r="B263"/>
      <c r="C263"/>
      <c r="D263"/>
      <c r="G263" t="s">
        <v>254</v>
      </c>
      <c r="I263" s="22">
        <v>30718</v>
      </c>
      <c r="J263" s="46">
        <f t="shared" si="4"/>
        <v>-1</v>
      </c>
    </row>
    <row r="264" spans="2:10" x14ac:dyDescent="0.2">
      <c r="B264"/>
      <c r="C264"/>
      <c r="D264"/>
      <c r="G264" t="s">
        <v>88</v>
      </c>
      <c r="I264" s="22">
        <v>260</v>
      </c>
      <c r="J264" s="46">
        <f t="shared" si="4"/>
        <v>-1</v>
      </c>
    </row>
    <row r="265" spans="2:10" x14ac:dyDescent="0.2">
      <c r="B265"/>
      <c r="C265"/>
      <c r="D265"/>
      <c r="G265" t="s">
        <v>59</v>
      </c>
      <c r="I265" s="22">
        <v>231</v>
      </c>
      <c r="J265" s="46">
        <f t="shared" si="4"/>
        <v>-1</v>
      </c>
    </row>
    <row r="266" spans="2:10" x14ac:dyDescent="0.2">
      <c r="B266"/>
      <c r="C266"/>
      <c r="D266"/>
      <c r="G266" t="s">
        <v>202</v>
      </c>
      <c r="I266" s="22">
        <v>42401</v>
      </c>
      <c r="J266" s="46">
        <f t="shared" si="4"/>
        <v>-1</v>
      </c>
    </row>
    <row r="267" spans="2:10" x14ac:dyDescent="0.2">
      <c r="B267"/>
      <c r="C267"/>
      <c r="D267"/>
      <c r="G267" t="s">
        <v>89</v>
      </c>
      <c r="I267" s="22">
        <v>531</v>
      </c>
      <c r="J267" s="46">
        <f t="shared" si="4"/>
        <v>-1</v>
      </c>
    </row>
    <row r="268" spans="2:10" x14ac:dyDescent="0.2">
      <c r="B268"/>
      <c r="C268"/>
      <c r="D268"/>
      <c r="G268" t="s">
        <v>55</v>
      </c>
      <c r="I268" s="22">
        <v>17447</v>
      </c>
      <c r="J268" s="46">
        <f t="shared" si="4"/>
        <v>-1</v>
      </c>
    </row>
    <row r="269" spans="2:10" x14ac:dyDescent="0.2">
      <c r="B269"/>
      <c r="C269"/>
      <c r="D269"/>
      <c r="G269" t="s">
        <v>77</v>
      </c>
      <c r="I269" s="22">
        <v>16683</v>
      </c>
      <c r="J269" s="46">
        <f t="shared" si="4"/>
        <v>-1</v>
      </c>
    </row>
    <row r="270" spans="2:10" x14ac:dyDescent="0.2">
      <c r="B270"/>
      <c r="C270"/>
      <c r="D270"/>
      <c r="G270" t="s">
        <v>206</v>
      </c>
      <c r="I270" s="22">
        <v>6522</v>
      </c>
      <c r="J270" s="46">
        <f t="shared" si="4"/>
        <v>-1</v>
      </c>
    </row>
    <row r="271" spans="2:10" x14ac:dyDescent="0.2">
      <c r="B271"/>
      <c r="C271"/>
      <c r="D271"/>
      <c r="G271" t="s">
        <v>235</v>
      </c>
      <c r="I271" s="22">
        <v>543</v>
      </c>
      <c r="J271" s="46">
        <f t="shared" si="4"/>
        <v>-1</v>
      </c>
    </row>
    <row r="272" spans="2:10" x14ac:dyDescent="0.2">
      <c r="B272"/>
      <c r="C272"/>
      <c r="D272"/>
      <c r="G272" t="s">
        <v>30</v>
      </c>
      <c r="I272" s="22">
        <v>7002</v>
      </c>
      <c r="J272" s="46">
        <f t="shared" si="4"/>
        <v>-1</v>
      </c>
    </row>
    <row r="273" spans="2:10" x14ac:dyDescent="0.2">
      <c r="B273"/>
      <c r="C273"/>
      <c r="D273"/>
      <c r="G273" t="s">
        <v>239</v>
      </c>
      <c r="I273" s="22">
        <v>339</v>
      </c>
      <c r="J273" s="46">
        <f t="shared" si="4"/>
        <v>-1</v>
      </c>
    </row>
    <row r="274" spans="2:10" x14ac:dyDescent="0.2">
      <c r="B274"/>
      <c r="C274"/>
      <c r="D274"/>
      <c r="G274" t="s">
        <v>84</v>
      </c>
      <c r="I274" s="22">
        <v>312</v>
      </c>
      <c r="J274" s="46">
        <f t="shared" si="4"/>
        <v>-1</v>
      </c>
    </row>
    <row r="275" spans="2:10" x14ac:dyDescent="0.2">
      <c r="B275"/>
      <c r="C275"/>
      <c r="D275"/>
      <c r="G275" t="s">
        <v>120</v>
      </c>
      <c r="I275" s="22">
        <v>48864</v>
      </c>
      <c r="J275" s="46">
        <f t="shared" si="4"/>
        <v>-1</v>
      </c>
    </row>
    <row r="276" spans="2:10" x14ac:dyDescent="0.2">
      <c r="B276"/>
      <c r="C276"/>
      <c r="D276"/>
      <c r="G276" t="s">
        <v>99</v>
      </c>
      <c r="I276" s="22">
        <v>1362</v>
      </c>
      <c r="J276" s="46">
        <f t="shared" si="4"/>
        <v>-1</v>
      </c>
    </row>
    <row r="277" spans="2:10" x14ac:dyDescent="0.2">
      <c r="B277"/>
      <c r="C277"/>
      <c r="D277"/>
      <c r="G277" t="s">
        <v>91</v>
      </c>
      <c r="I277" s="22">
        <v>318</v>
      </c>
      <c r="J277" s="46">
        <f t="shared" si="4"/>
        <v>-1</v>
      </c>
    </row>
    <row r="278" spans="2:10" x14ac:dyDescent="0.2">
      <c r="B278"/>
      <c r="C278"/>
      <c r="D278"/>
      <c r="G278" t="s">
        <v>249</v>
      </c>
      <c r="I278" s="22">
        <v>21410</v>
      </c>
      <c r="J278" s="46">
        <f t="shared" si="4"/>
        <v>-1</v>
      </c>
    </row>
    <row r="279" spans="2:10" x14ac:dyDescent="0.2">
      <c r="B279"/>
      <c r="C279"/>
      <c r="D279"/>
      <c r="G279" t="s">
        <v>214</v>
      </c>
      <c r="I279" s="22">
        <v>68377</v>
      </c>
      <c r="J279" s="46">
        <f t="shared" ref="J279:J310" si="5">(H279-I279)/I279</f>
        <v>-1</v>
      </c>
    </row>
    <row r="280" spans="2:10" x14ac:dyDescent="0.2">
      <c r="B280"/>
      <c r="C280"/>
      <c r="D280"/>
      <c r="G280" t="s">
        <v>215</v>
      </c>
      <c r="I280" s="22">
        <v>516</v>
      </c>
      <c r="J280" s="46">
        <f t="shared" si="5"/>
        <v>-1</v>
      </c>
    </row>
    <row r="281" spans="2:10" x14ac:dyDescent="0.2">
      <c r="B281"/>
      <c r="C281"/>
      <c r="D281"/>
      <c r="G281" t="s">
        <v>219</v>
      </c>
      <c r="I281" s="22">
        <v>1167</v>
      </c>
      <c r="J281" s="46">
        <f t="shared" si="5"/>
        <v>-1</v>
      </c>
    </row>
    <row r="282" spans="2:10" x14ac:dyDescent="0.2">
      <c r="B282"/>
      <c r="C282"/>
      <c r="D282"/>
      <c r="G282" t="s">
        <v>103</v>
      </c>
      <c r="I282" s="22">
        <v>10613</v>
      </c>
      <c r="J282" s="46">
        <f t="shared" si="5"/>
        <v>-1</v>
      </c>
    </row>
    <row r="283" spans="2:10" x14ac:dyDescent="0.2">
      <c r="B283"/>
      <c r="C283"/>
      <c r="D283"/>
      <c r="G283" t="s">
        <v>267</v>
      </c>
      <c r="I283" s="22">
        <v>45595</v>
      </c>
      <c r="J283" s="46">
        <f t="shared" si="5"/>
        <v>-1</v>
      </c>
    </row>
    <row r="284" spans="2:10" x14ac:dyDescent="0.2">
      <c r="B284"/>
      <c r="C284"/>
      <c r="D284"/>
      <c r="G284" t="s">
        <v>62</v>
      </c>
      <c r="I284" s="22">
        <v>1281</v>
      </c>
      <c r="J284" s="46">
        <f t="shared" si="5"/>
        <v>-1</v>
      </c>
    </row>
    <row r="285" spans="2:10" x14ac:dyDescent="0.2">
      <c r="B285"/>
      <c r="C285"/>
      <c r="D285"/>
      <c r="G285" t="s">
        <v>224</v>
      </c>
      <c r="I285" s="22">
        <v>4033</v>
      </c>
      <c r="J285" s="46">
        <f t="shared" si="5"/>
        <v>-1</v>
      </c>
    </row>
    <row r="286" spans="2:10" x14ac:dyDescent="0.2">
      <c r="B286"/>
      <c r="C286"/>
      <c r="D286"/>
      <c r="G286" t="s">
        <v>119</v>
      </c>
      <c r="I286" s="22">
        <v>188</v>
      </c>
      <c r="J286" s="46">
        <f t="shared" si="5"/>
        <v>-1</v>
      </c>
    </row>
    <row r="287" spans="2:10" x14ac:dyDescent="0.2">
      <c r="B287"/>
      <c r="C287"/>
      <c r="D287"/>
      <c r="G287" t="s">
        <v>300</v>
      </c>
      <c r="I287" s="22">
        <v>2432</v>
      </c>
      <c r="J287" s="46">
        <f t="shared" si="5"/>
        <v>-1</v>
      </c>
    </row>
    <row r="288" spans="2:10" x14ac:dyDescent="0.2">
      <c r="B288"/>
      <c r="C288"/>
      <c r="D288"/>
      <c r="G288" t="s">
        <v>94</v>
      </c>
      <c r="I288" s="22">
        <v>24679</v>
      </c>
      <c r="J288" s="46">
        <f t="shared" si="5"/>
        <v>-1</v>
      </c>
    </row>
    <row r="289" spans="2:10" x14ac:dyDescent="0.2">
      <c r="B289"/>
      <c r="C289"/>
      <c r="D289"/>
      <c r="G289" t="s">
        <v>227</v>
      </c>
      <c r="I289" s="22">
        <v>248</v>
      </c>
      <c r="J289" s="46">
        <f t="shared" si="5"/>
        <v>-1</v>
      </c>
    </row>
    <row r="290" spans="2:10" x14ac:dyDescent="0.2">
      <c r="B290"/>
      <c r="C290"/>
      <c r="D290"/>
      <c r="G290" t="s">
        <v>81</v>
      </c>
      <c r="I290" s="22">
        <v>8473</v>
      </c>
      <c r="J290" s="46">
        <f t="shared" si="5"/>
        <v>-1</v>
      </c>
    </row>
    <row r="291" spans="2:10" x14ac:dyDescent="0.2">
      <c r="B291"/>
      <c r="C291"/>
      <c r="D291"/>
      <c r="G291" t="s">
        <v>36</v>
      </c>
      <c r="I291" s="22">
        <v>774</v>
      </c>
      <c r="J291" s="46">
        <f t="shared" si="5"/>
        <v>-1</v>
      </c>
    </row>
    <row r="292" spans="2:10" x14ac:dyDescent="0.2">
      <c r="B292"/>
      <c r="C292"/>
      <c r="D292"/>
      <c r="G292" t="s">
        <v>293</v>
      </c>
      <c r="I292" s="22">
        <v>74120</v>
      </c>
      <c r="J292" s="46">
        <f t="shared" si="5"/>
        <v>-1</v>
      </c>
    </row>
    <row r="293" spans="2:10" x14ac:dyDescent="0.2">
      <c r="B293"/>
      <c r="C293"/>
      <c r="D293"/>
      <c r="G293" t="s">
        <v>289</v>
      </c>
      <c r="I293" s="22">
        <v>4336</v>
      </c>
      <c r="J293" s="46">
        <f t="shared" si="5"/>
        <v>-1</v>
      </c>
    </row>
    <row r="294" spans="2:10" x14ac:dyDescent="0.2">
      <c r="B294"/>
      <c r="C294"/>
      <c r="D294"/>
      <c r="G294" t="s">
        <v>171</v>
      </c>
      <c r="I294" s="22">
        <v>11950</v>
      </c>
      <c r="J294" s="46">
        <f t="shared" si="5"/>
        <v>-1</v>
      </c>
    </row>
    <row r="295" spans="2:10" x14ac:dyDescent="0.2">
      <c r="B295"/>
      <c r="C295"/>
      <c r="D295"/>
      <c r="G295" t="s">
        <v>137</v>
      </c>
      <c r="I295" s="22">
        <v>616</v>
      </c>
      <c r="J295" s="46">
        <f t="shared" si="5"/>
        <v>-1</v>
      </c>
    </row>
    <row r="296" spans="2:10" x14ac:dyDescent="0.2">
      <c r="B296"/>
      <c r="C296"/>
      <c r="D296"/>
      <c r="G296" t="s">
        <v>112</v>
      </c>
      <c r="I296" s="22">
        <v>767</v>
      </c>
      <c r="J296" s="46">
        <f t="shared" si="5"/>
        <v>-1</v>
      </c>
    </row>
    <row r="297" spans="2:10" x14ac:dyDescent="0.2">
      <c r="B297"/>
      <c r="C297"/>
      <c r="D297"/>
      <c r="G297" t="s">
        <v>113</v>
      </c>
      <c r="I297" s="22">
        <v>1322</v>
      </c>
      <c r="J297" s="46">
        <f t="shared" si="5"/>
        <v>-1</v>
      </c>
    </row>
    <row r="298" spans="2:10" x14ac:dyDescent="0.2">
      <c r="B298"/>
      <c r="C298"/>
      <c r="D298"/>
      <c r="G298" t="s">
        <v>96</v>
      </c>
      <c r="I298" s="22">
        <v>14877</v>
      </c>
      <c r="J298" s="46">
        <f t="shared" si="5"/>
        <v>-1</v>
      </c>
    </row>
    <row r="299" spans="2:10" x14ac:dyDescent="0.2">
      <c r="B299"/>
      <c r="C299"/>
      <c r="D299"/>
      <c r="G299" s="2" t="s">
        <v>329</v>
      </c>
      <c r="H299" s="48">
        <f>SUBTOTAL(109,Table4[Sum of CON$_Q224])</f>
        <v>15704140</v>
      </c>
      <c r="I299" s="48">
        <f>SUBTOTAL(109,Table4[Sum of CON$_Q2_23])</f>
        <v>18301029</v>
      </c>
      <c r="J299" s="49"/>
    </row>
  </sheetData>
  <phoneticPr fontId="7" type="noConversion"/>
  <conditionalFormatting sqref="J1:J1048576">
    <cfRule type="cellIs" dxfId="8" priority="8" operator="lessThan">
      <formula>0</formula>
    </cfRule>
    <cfRule type="cellIs" dxfId="7" priority="9" operator="greaterThan">
      <formula>0</formula>
    </cfRule>
  </conditionalFormatting>
  <conditionalFormatting sqref="J3:J298">
    <cfRule type="cellIs" dxfId="6" priority="7" operator="equal">
      <formula>0</formula>
    </cfRule>
  </conditionalFormatting>
  <conditionalFormatting sqref="J4">
    <cfRule type="cellIs" dxfId="5" priority="10" operator="greaterThan">
      <formula>0</formula>
    </cfRule>
  </conditionalFormatting>
  <conditionalFormatting sqref="P3:P206">
    <cfRule type="cellIs" dxfId="4" priority="1" operator="equal">
      <formula>0</formula>
    </cfRule>
    <cfRule type="cellIs" dxfId="3" priority="2" operator="lessThan">
      <formula>0</formula>
    </cfRule>
    <cfRule type="cellIs" dxfId="2" priority="3" operator="greaterThan">
      <formula>0</formula>
    </cfRule>
  </conditionalFormatting>
  <pageMargins left="0.7" right="0.7" top="0.75" bottom="0.75" header="0.3" footer="0.3"/>
  <pageSetup orientation="portrait" horizontalDpi="300" verticalDpi="300" r:id="rId2"/>
  <tableParts count="2"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7E8C8-C0D9-425C-A5BA-5649025F2A5E}">
  <dimension ref="B3:L221"/>
  <sheetViews>
    <sheetView workbookViewId="0">
      <selection activeCell="B8" sqref="B8"/>
    </sheetView>
  </sheetViews>
  <sheetFormatPr baseColWidth="10" defaultColWidth="8.83203125" defaultRowHeight="15" x14ac:dyDescent="0.2"/>
  <cols>
    <col min="2" max="2" width="35.33203125" bestFit="1" customWidth="1"/>
    <col min="3" max="3" width="22" style="22" bestFit="1" customWidth="1"/>
    <col min="4" max="4" width="19.5" style="22" bestFit="1" customWidth="1"/>
    <col min="5" max="5" width="21.5" style="22" bestFit="1" customWidth="1"/>
    <col min="7" max="7" width="35.33203125" bestFit="1" customWidth="1"/>
    <col min="8" max="8" width="24.33203125" style="22" bestFit="1" customWidth="1"/>
    <col min="9" max="9" width="21.83203125" style="22" bestFit="1" customWidth="1"/>
    <col min="10" max="10" width="23.83203125" style="22" bestFit="1" customWidth="1"/>
    <col min="11" max="11" width="10" bestFit="1" customWidth="1"/>
    <col min="12" max="12" width="11.5" bestFit="1" customWidth="1"/>
  </cols>
  <sheetData>
    <row r="3" spans="2:12" x14ac:dyDescent="0.2">
      <c r="B3" s="15" t="s">
        <v>304</v>
      </c>
      <c r="C3" s="23" t="s">
        <v>306</v>
      </c>
      <c r="D3" s="23" t="s">
        <v>307</v>
      </c>
      <c r="E3" s="23" t="s">
        <v>308</v>
      </c>
      <c r="G3" s="2" t="s">
        <v>310</v>
      </c>
      <c r="H3" s="22" t="s">
        <v>306</v>
      </c>
      <c r="I3" s="22" t="s">
        <v>307</v>
      </c>
      <c r="J3" s="22" t="s">
        <v>308</v>
      </c>
      <c r="K3" s="37" t="s">
        <v>316</v>
      </c>
      <c r="L3" s="37" t="s">
        <v>317</v>
      </c>
    </row>
    <row r="4" spans="2:12" x14ac:dyDescent="0.2">
      <c r="B4" s="16" t="s">
        <v>6</v>
      </c>
      <c r="C4" s="23"/>
      <c r="D4" s="23"/>
      <c r="E4" s="23">
        <v>615</v>
      </c>
      <c r="G4" t="s">
        <v>251</v>
      </c>
      <c r="H4" s="22">
        <v>604688</v>
      </c>
      <c r="I4" s="22">
        <v>599612</v>
      </c>
      <c r="J4" s="22">
        <v>126640</v>
      </c>
      <c r="K4" s="38">
        <f>Q2FY24_FinalTable[[#This Row],[Sum of Q2FY24_PI$]]-Q2FY24_FinalTable[[#This Row],[Sum of Q2FY24_SVA$]]</f>
        <v>472972</v>
      </c>
      <c r="L4" s="38">
        <f>Q2FY24_FinalTable[[#This Row],[Sum of Q2FY24_CON$]]+Q2FY24_FinalTable[[#This Row],[Sum of Q2FY24_SVA$]]</f>
        <v>731328</v>
      </c>
    </row>
    <row r="5" spans="2:12" x14ac:dyDescent="0.2">
      <c r="B5" s="16" t="s">
        <v>9</v>
      </c>
      <c r="C5" s="23"/>
      <c r="D5" s="23"/>
      <c r="E5" s="23">
        <v>5886</v>
      </c>
      <c r="G5" t="s">
        <v>152</v>
      </c>
      <c r="H5" s="22">
        <v>4652897</v>
      </c>
      <c r="I5" s="22">
        <v>311662</v>
      </c>
      <c r="J5" s="22">
        <v>11870</v>
      </c>
      <c r="K5" s="38">
        <f>Q2FY24_FinalTable[[#This Row],[Sum of Q2FY24_PI$]]-Q2FY24_FinalTable[[#This Row],[Sum of Q2FY24_SVA$]]</f>
        <v>299792</v>
      </c>
      <c r="L5" s="38">
        <f>Q2FY24_FinalTable[[#This Row],[Sum of Q2FY24_CON$]]+Q2FY24_FinalTable[[#This Row],[Sum of Q2FY24_SVA$]]</f>
        <v>4664767</v>
      </c>
    </row>
    <row r="6" spans="2:12" x14ac:dyDescent="0.2">
      <c r="B6" s="16" t="s">
        <v>10</v>
      </c>
      <c r="C6" s="23"/>
      <c r="D6" s="23"/>
      <c r="E6" s="23">
        <v>64</v>
      </c>
      <c r="G6" t="s">
        <v>191</v>
      </c>
      <c r="I6" s="22">
        <v>268274</v>
      </c>
      <c r="K6" s="38">
        <f>Q2FY24_FinalTable[[#This Row],[Sum of Q2FY24_PI$]]-Q2FY24_FinalTable[[#This Row],[Sum of Q2FY24_SVA$]]</f>
        <v>268274</v>
      </c>
      <c r="L6" s="38">
        <f>Q2FY24_FinalTable[[#This Row],[Sum of Q2FY24_CON$]]+Q2FY24_FinalTable[[#This Row],[Sum of Q2FY24_SVA$]]</f>
        <v>0</v>
      </c>
    </row>
    <row r="7" spans="2:12" x14ac:dyDescent="0.2">
      <c r="B7" s="16" t="s">
        <v>7</v>
      </c>
      <c r="C7" s="23"/>
      <c r="D7" s="23">
        <v>6390</v>
      </c>
      <c r="E7" s="23">
        <v>2844</v>
      </c>
      <c r="G7" t="s">
        <v>161</v>
      </c>
      <c r="H7" s="22">
        <v>36268</v>
      </c>
      <c r="I7" s="22">
        <v>243380</v>
      </c>
      <c r="J7" s="22">
        <v>155400</v>
      </c>
      <c r="K7" s="38">
        <f>Q2FY24_FinalTable[[#This Row],[Sum of Q2FY24_PI$]]-Q2FY24_FinalTable[[#This Row],[Sum of Q2FY24_SVA$]]</f>
        <v>87980</v>
      </c>
      <c r="L7" s="38">
        <f>Q2FY24_FinalTable[[#This Row],[Sum of Q2FY24_CON$]]+Q2FY24_FinalTable[[#This Row],[Sum of Q2FY24_SVA$]]</f>
        <v>191668</v>
      </c>
    </row>
    <row r="8" spans="2:12" x14ac:dyDescent="0.2">
      <c r="B8" s="16" t="s">
        <v>11</v>
      </c>
      <c r="C8" s="23"/>
      <c r="D8" s="23"/>
      <c r="E8" s="23">
        <v>4908</v>
      </c>
      <c r="G8" t="s">
        <v>208</v>
      </c>
      <c r="H8" s="22">
        <v>616112</v>
      </c>
      <c r="I8" s="22">
        <v>231088</v>
      </c>
      <c r="J8" s="22">
        <v>24952</v>
      </c>
      <c r="K8" s="38">
        <f>Q2FY24_FinalTable[[#This Row],[Sum of Q2FY24_PI$]]-Q2FY24_FinalTable[[#This Row],[Sum of Q2FY24_SVA$]]</f>
        <v>206136</v>
      </c>
      <c r="L8" s="38">
        <f>Q2FY24_FinalTable[[#This Row],[Sum of Q2FY24_CON$]]+Q2FY24_FinalTable[[#This Row],[Sum of Q2FY24_SVA$]]</f>
        <v>641064</v>
      </c>
    </row>
    <row r="9" spans="2:12" x14ac:dyDescent="0.2">
      <c r="B9" s="16" t="s">
        <v>12</v>
      </c>
      <c r="C9" s="23"/>
      <c r="D9" s="23">
        <v>14164</v>
      </c>
      <c r="E9" s="23"/>
      <c r="G9" t="s">
        <v>250</v>
      </c>
      <c r="I9" s="22">
        <v>227480</v>
      </c>
      <c r="J9" s="22">
        <v>176393</v>
      </c>
      <c r="K9" s="38">
        <f>Q2FY24_FinalTable[[#This Row],[Sum of Q2FY24_PI$]]-Q2FY24_FinalTable[[#This Row],[Sum of Q2FY24_SVA$]]</f>
        <v>51087</v>
      </c>
      <c r="L9" s="38">
        <f>Q2FY24_FinalTable[[#This Row],[Sum of Q2FY24_CON$]]+Q2FY24_FinalTable[[#This Row],[Sum of Q2FY24_SVA$]]</f>
        <v>176393</v>
      </c>
    </row>
    <row r="10" spans="2:12" x14ac:dyDescent="0.2">
      <c r="B10" s="16" t="s">
        <v>13</v>
      </c>
      <c r="C10" s="23"/>
      <c r="D10" s="23">
        <v>9941</v>
      </c>
      <c r="E10" s="23"/>
      <c r="G10" t="s">
        <v>237</v>
      </c>
      <c r="H10" s="22">
        <v>1443633</v>
      </c>
      <c r="I10" s="22">
        <v>197696</v>
      </c>
      <c r="J10" s="22">
        <v>14506</v>
      </c>
      <c r="K10" s="38">
        <f>Q2FY24_FinalTable[[#This Row],[Sum of Q2FY24_PI$]]-Q2FY24_FinalTable[[#This Row],[Sum of Q2FY24_SVA$]]</f>
        <v>183190</v>
      </c>
      <c r="L10" s="38">
        <f>Q2FY24_FinalTable[[#This Row],[Sum of Q2FY24_CON$]]+Q2FY24_FinalTable[[#This Row],[Sum of Q2FY24_SVA$]]</f>
        <v>1458139</v>
      </c>
    </row>
    <row r="11" spans="2:12" x14ac:dyDescent="0.2">
      <c r="B11" s="16" t="s">
        <v>14</v>
      </c>
      <c r="C11" s="23"/>
      <c r="D11" s="23"/>
      <c r="E11" s="23">
        <v>1554</v>
      </c>
      <c r="G11" t="s">
        <v>268</v>
      </c>
      <c r="H11" s="22">
        <v>357082</v>
      </c>
      <c r="I11" s="22">
        <v>178494</v>
      </c>
      <c r="K11" s="38">
        <f>Q2FY24_FinalTable[[#This Row],[Sum of Q2FY24_PI$]]-Q2FY24_FinalTable[[#This Row],[Sum of Q2FY24_SVA$]]</f>
        <v>178494</v>
      </c>
      <c r="L11" s="38">
        <f>Q2FY24_FinalTable[[#This Row],[Sum of Q2FY24_CON$]]+Q2FY24_FinalTable[[#This Row],[Sum of Q2FY24_SVA$]]</f>
        <v>357082</v>
      </c>
    </row>
    <row r="12" spans="2:12" x14ac:dyDescent="0.2">
      <c r="B12" s="16" t="s">
        <v>15</v>
      </c>
      <c r="C12" s="23">
        <v>7708</v>
      </c>
      <c r="D12" s="23"/>
      <c r="E12" s="23"/>
      <c r="G12" t="s">
        <v>275</v>
      </c>
      <c r="H12" s="22">
        <v>11252</v>
      </c>
      <c r="I12" s="22">
        <v>158789</v>
      </c>
      <c r="J12" s="22">
        <v>3379</v>
      </c>
      <c r="K12" s="38">
        <f>Q2FY24_FinalTable[[#This Row],[Sum of Q2FY24_PI$]]-Q2FY24_FinalTable[[#This Row],[Sum of Q2FY24_SVA$]]</f>
        <v>155410</v>
      </c>
      <c r="L12" s="38">
        <f>Q2FY24_FinalTable[[#This Row],[Sum of Q2FY24_CON$]]+Q2FY24_FinalTable[[#This Row],[Sum of Q2FY24_SVA$]]</f>
        <v>14631</v>
      </c>
    </row>
    <row r="13" spans="2:12" x14ac:dyDescent="0.2">
      <c r="B13" s="16" t="s">
        <v>16</v>
      </c>
      <c r="C13" s="23">
        <v>10238</v>
      </c>
      <c r="D13" s="23"/>
      <c r="E13" s="23"/>
      <c r="G13" t="s">
        <v>173</v>
      </c>
      <c r="H13" s="22">
        <v>261607</v>
      </c>
      <c r="I13" s="22">
        <v>154789</v>
      </c>
      <c r="J13" s="22">
        <v>5627</v>
      </c>
      <c r="K13" s="38">
        <f>Q2FY24_FinalTable[[#This Row],[Sum of Q2FY24_PI$]]-Q2FY24_FinalTable[[#This Row],[Sum of Q2FY24_SVA$]]</f>
        <v>149162</v>
      </c>
      <c r="L13" s="38">
        <f>Q2FY24_FinalTable[[#This Row],[Sum of Q2FY24_CON$]]+Q2FY24_FinalTable[[#This Row],[Sum of Q2FY24_SVA$]]</f>
        <v>267234</v>
      </c>
    </row>
    <row r="14" spans="2:12" x14ac:dyDescent="0.2">
      <c r="B14" s="16" t="s">
        <v>17</v>
      </c>
      <c r="C14" s="23"/>
      <c r="D14" s="23"/>
      <c r="E14" s="23">
        <v>56</v>
      </c>
      <c r="G14" t="s">
        <v>288</v>
      </c>
      <c r="H14" s="22">
        <v>73161</v>
      </c>
      <c r="I14" s="22">
        <v>110236</v>
      </c>
      <c r="K14" s="38">
        <f>Q2FY24_FinalTable[[#This Row],[Sum of Q2FY24_PI$]]-Q2FY24_FinalTable[[#This Row],[Sum of Q2FY24_SVA$]]</f>
        <v>110236</v>
      </c>
      <c r="L14" s="38">
        <f>Q2FY24_FinalTable[[#This Row],[Sum of Q2FY24_CON$]]+Q2FY24_FinalTable[[#This Row],[Sum of Q2FY24_SVA$]]</f>
        <v>73161</v>
      </c>
    </row>
    <row r="15" spans="2:12" x14ac:dyDescent="0.2">
      <c r="B15" s="16" t="s">
        <v>18</v>
      </c>
      <c r="C15" s="23"/>
      <c r="D15" s="23"/>
      <c r="E15" s="23">
        <v>174</v>
      </c>
      <c r="G15" t="s">
        <v>261</v>
      </c>
      <c r="H15" s="22">
        <v>806610</v>
      </c>
      <c r="I15" s="22">
        <v>104981</v>
      </c>
      <c r="J15" s="22">
        <v>54122</v>
      </c>
      <c r="K15" s="38">
        <f>Q2FY24_FinalTable[[#This Row],[Sum of Q2FY24_PI$]]-Q2FY24_FinalTable[[#This Row],[Sum of Q2FY24_SVA$]]</f>
        <v>50859</v>
      </c>
      <c r="L15" s="38">
        <f>Q2FY24_FinalTable[[#This Row],[Sum of Q2FY24_CON$]]+Q2FY24_FinalTable[[#This Row],[Sum of Q2FY24_SVA$]]</f>
        <v>860732</v>
      </c>
    </row>
    <row r="16" spans="2:12" x14ac:dyDescent="0.2">
      <c r="B16" s="16" t="s">
        <v>19</v>
      </c>
      <c r="C16" s="23">
        <v>26210</v>
      </c>
      <c r="D16" s="23"/>
      <c r="E16" s="23"/>
      <c r="G16" t="s">
        <v>210</v>
      </c>
      <c r="H16" s="22">
        <v>29436</v>
      </c>
      <c r="I16" s="22">
        <v>82744</v>
      </c>
      <c r="K16" s="38">
        <f>Q2FY24_FinalTable[[#This Row],[Sum of Q2FY24_PI$]]-Q2FY24_FinalTable[[#This Row],[Sum of Q2FY24_SVA$]]</f>
        <v>82744</v>
      </c>
      <c r="L16" s="38">
        <f>Q2FY24_FinalTable[[#This Row],[Sum of Q2FY24_CON$]]+Q2FY24_FinalTable[[#This Row],[Sum of Q2FY24_SVA$]]</f>
        <v>29436</v>
      </c>
    </row>
    <row r="17" spans="2:12" x14ac:dyDescent="0.2">
      <c r="B17" s="16" t="s">
        <v>20</v>
      </c>
      <c r="C17" s="23"/>
      <c r="D17" s="23"/>
      <c r="E17" s="23">
        <v>178</v>
      </c>
      <c r="G17" t="s">
        <v>286</v>
      </c>
      <c r="H17" s="22">
        <v>56552</v>
      </c>
      <c r="I17" s="22">
        <v>82695</v>
      </c>
      <c r="J17" s="22">
        <v>72829</v>
      </c>
      <c r="K17" s="38">
        <f>Q2FY24_FinalTable[[#This Row],[Sum of Q2FY24_PI$]]-Q2FY24_FinalTable[[#This Row],[Sum of Q2FY24_SVA$]]</f>
        <v>9866</v>
      </c>
      <c r="L17" s="38">
        <f>Q2FY24_FinalTable[[#This Row],[Sum of Q2FY24_CON$]]+Q2FY24_FinalTable[[#This Row],[Sum of Q2FY24_SVA$]]</f>
        <v>129381</v>
      </c>
    </row>
    <row r="18" spans="2:12" x14ac:dyDescent="0.2">
      <c r="B18" s="16" t="s">
        <v>22</v>
      </c>
      <c r="C18" s="23"/>
      <c r="D18" s="23"/>
      <c r="E18" s="23">
        <v>232</v>
      </c>
      <c r="G18" t="s">
        <v>205</v>
      </c>
      <c r="H18" s="22">
        <v>652202</v>
      </c>
      <c r="I18" s="22">
        <v>79092</v>
      </c>
      <c r="K18" s="38">
        <f>Q2FY24_FinalTable[[#This Row],[Sum of Q2FY24_PI$]]-Q2FY24_FinalTable[[#This Row],[Sum of Q2FY24_SVA$]]</f>
        <v>79092</v>
      </c>
      <c r="L18" s="38">
        <f>Q2FY24_FinalTable[[#This Row],[Sum of Q2FY24_CON$]]+Q2FY24_FinalTable[[#This Row],[Sum of Q2FY24_SVA$]]</f>
        <v>652202</v>
      </c>
    </row>
    <row r="19" spans="2:12" x14ac:dyDescent="0.2">
      <c r="B19" s="16" t="s">
        <v>23</v>
      </c>
      <c r="C19" s="23"/>
      <c r="D19" s="23"/>
      <c r="E19" s="23">
        <v>558</v>
      </c>
      <c r="G19" t="s">
        <v>280</v>
      </c>
      <c r="I19" s="22">
        <v>66413</v>
      </c>
      <c r="K19" s="38">
        <f>Q2FY24_FinalTable[[#This Row],[Sum of Q2FY24_PI$]]-Q2FY24_FinalTable[[#This Row],[Sum of Q2FY24_SVA$]]</f>
        <v>66413</v>
      </c>
      <c r="L19" s="38">
        <f>Q2FY24_FinalTable[[#This Row],[Sum of Q2FY24_CON$]]+Q2FY24_FinalTable[[#This Row],[Sum of Q2FY24_SVA$]]</f>
        <v>0</v>
      </c>
    </row>
    <row r="20" spans="2:12" x14ac:dyDescent="0.2">
      <c r="B20" s="16" t="s">
        <v>25</v>
      </c>
      <c r="C20" s="23"/>
      <c r="D20" s="23"/>
      <c r="E20" s="23">
        <v>595</v>
      </c>
      <c r="G20" t="s">
        <v>276</v>
      </c>
      <c r="I20" s="22">
        <v>56797</v>
      </c>
      <c r="K20" s="38">
        <f>Q2FY24_FinalTable[[#This Row],[Sum of Q2FY24_PI$]]-Q2FY24_FinalTable[[#This Row],[Sum of Q2FY24_SVA$]]</f>
        <v>56797</v>
      </c>
      <c r="L20" s="38">
        <f>Q2FY24_FinalTable[[#This Row],[Sum of Q2FY24_CON$]]+Q2FY24_FinalTable[[#This Row],[Sum of Q2FY24_SVA$]]</f>
        <v>0</v>
      </c>
    </row>
    <row r="21" spans="2:12" x14ac:dyDescent="0.2">
      <c r="B21" s="16" t="s">
        <v>26</v>
      </c>
      <c r="C21" s="23">
        <v>59116</v>
      </c>
      <c r="D21" s="23"/>
      <c r="E21" s="23"/>
      <c r="G21" t="s">
        <v>232</v>
      </c>
      <c r="H21" s="22">
        <v>122316</v>
      </c>
      <c r="I21" s="22">
        <v>56178</v>
      </c>
      <c r="K21" s="38">
        <f>Q2FY24_FinalTable[[#This Row],[Sum of Q2FY24_PI$]]-Q2FY24_FinalTable[[#This Row],[Sum of Q2FY24_SVA$]]</f>
        <v>56178</v>
      </c>
      <c r="L21" s="38">
        <f>Q2FY24_FinalTable[[#This Row],[Sum of Q2FY24_CON$]]+Q2FY24_FinalTable[[#This Row],[Sum of Q2FY24_SVA$]]</f>
        <v>122316</v>
      </c>
    </row>
    <row r="22" spans="2:12" x14ac:dyDescent="0.2">
      <c r="B22" s="16" t="s">
        <v>27</v>
      </c>
      <c r="C22" s="23">
        <v>9126</v>
      </c>
      <c r="D22" s="23"/>
      <c r="E22" s="23"/>
      <c r="G22" t="s">
        <v>279</v>
      </c>
      <c r="H22" s="22">
        <v>104426</v>
      </c>
      <c r="I22" s="22">
        <v>55077</v>
      </c>
      <c r="J22" s="22">
        <v>7614</v>
      </c>
      <c r="K22" s="38">
        <f>Q2FY24_FinalTable[[#This Row],[Sum of Q2FY24_PI$]]-Q2FY24_FinalTable[[#This Row],[Sum of Q2FY24_SVA$]]</f>
        <v>47463</v>
      </c>
      <c r="L22" s="38">
        <f>Q2FY24_FinalTable[[#This Row],[Sum of Q2FY24_CON$]]+Q2FY24_FinalTable[[#This Row],[Sum of Q2FY24_SVA$]]</f>
        <v>112040</v>
      </c>
    </row>
    <row r="23" spans="2:12" x14ac:dyDescent="0.2">
      <c r="B23" s="16" t="s">
        <v>28</v>
      </c>
      <c r="C23" s="23">
        <v>74451</v>
      </c>
      <c r="D23" s="23"/>
      <c r="E23" s="23"/>
      <c r="G23" t="s">
        <v>285</v>
      </c>
      <c r="I23" s="22">
        <v>51633</v>
      </c>
      <c r="J23" s="22">
        <v>25485</v>
      </c>
      <c r="K23" s="38">
        <f>Q2FY24_FinalTable[[#This Row],[Sum of Q2FY24_PI$]]-Q2FY24_FinalTable[[#This Row],[Sum of Q2FY24_SVA$]]</f>
        <v>26148</v>
      </c>
      <c r="L23" s="38">
        <f>Q2FY24_FinalTable[[#This Row],[Sum of Q2FY24_CON$]]+Q2FY24_FinalTable[[#This Row],[Sum of Q2FY24_SVA$]]</f>
        <v>25485</v>
      </c>
    </row>
    <row r="24" spans="2:12" x14ac:dyDescent="0.2">
      <c r="B24" s="16" t="s">
        <v>29</v>
      </c>
      <c r="C24" s="23"/>
      <c r="D24" s="23"/>
      <c r="E24" s="23">
        <v>204</v>
      </c>
      <c r="G24" t="s">
        <v>258</v>
      </c>
      <c r="I24" s="22">
        <v>44014</v>
      </c>
      <c r="K24" s="38">
        <f>Q2FY24_FinalTable[[#This Row],[Sum of Q2FY24_PI$]]-Q2FY24_FinalTable[[#This Row],[Sum of Q2FY24_SVA$]]</f>
        <v>44014</v>
      </c>
      <c r="L24" s="38">
        <f>Q2FY24_FinalTable[[#This Row],[Sum of Q2FY24_CON$]]+Q2FY24_FinalTable[[#This Row],[Sum of Q2FY24_SVA$]]</f>
        <v>0</v>
      </c>
    </row>
    <row r="25" spans="2:12" x14ac:dyDescent="0.2">
      <c r="B25" s="16" t="s">
        <v>31</v>
      </c>
      <c r="C25" s="23"/>
      <c r="D25" s="23">
        <v>9979</v>
      </c>
      <c r="E25" s="23">
        <v>2211</v>
      </c>
      <c r="G25" t="s">
        <v>174</v>
      </c>
      <c r="H25" s="22">
        <v>88768</v>
      </c>
      <c r="I25" s="22">
        <v>42741</v>
      </c>
      <c r="K25" s="38">
        <f>Q2FY24_FinalTable[[#This Row],[Sum of Q2FY24_PI$]]-Q2FY24_FinalTable[[#This Row],[Sum of Q2FY24_SVA$]]</f>
        <v>42741</v>
      </c>
      <c r="L25" s="38">
        <f>Q2FY24_FinalTable[[#This Row],[Sum of Q2FY24_CON$]]+Q2FY24_FinalTable[[#This Row],[Sum of Q2FY24_SVA$]]</f>
        <v>88768</v>
      </c>
    </row>
    <row r="26" spans="2:12" x14ac:dyDescent="0.2">
      <c r="B26" s="16" t="s">
        <v>32</v>
      </c>
      <c r="C26" s="23">
        <v>47782</v>
      </c>
      <c r="D26" s="23"/>
      <c r="E26" s="23"/>
      <c r="G26" t="s">
        <v>270</v>
      </c>
      <c r="I26" s="22">
        <v>41628</v>
      </c>
      <c r="J26" s="22">
        <v>34673</v>
      </c>
      <c r="K26" s="38">
        <f>Q2FY24_FinalTable[[#This Row],[Sum of Q2FY24_PI$]]-Q2FY24_FinalTable[[#This Row],[Sum of Q2FY24_SVA$]]</f>
        <v>6955</v>
      </c>
      <c r="L26" s="38">
        <f>Q2FY24_FinalTable[[#This Row],[Sum of Q2FY24_CON$]]+Q2FY24_FinalTable[[#This Row],[Sum of Q2FY24_SVA$]]</f>
        <v>34673</v>
      </c>
    </row>
    <row r="27" spans="2:12" x14ac:dyDescent="0.2">
      <c r="B27" s="16" t="s">
        <v>34</v>
      </c>
      <c r="C27" s="23">
        <v>10200</v>
      </c>
      <c r="D27" s="23"/>
      <c r="E27" s="23"/>
      <c r="G27" t="s">
        <v>229</v>
      </c>
      <c r="H27" s="22">
        <v>111098</v>
      </c>
      <c r="I27" s="22">
        <v>40688</v>
      </c>
      <c r="J27" s="22">
        <v>40056</v>
      </c>
      <c r="K27" s="38">
        <f>Q2FY24_FinalTable[[#This Row],[Sum of Q2FY24_PI$]]-Q2FY24_FinalTable[[#This Row],[Sum of Q2FY24_SVA$]]</f>
        <v>632</v>
      </c>
      <c r="L27" s="38">
        <f>Q2FY24_FinalTable[[#This Row],[Sum of Q2FY24_CON$]]+Q2FY24_FinalTable[[#This Row],[Sum of Q2FY24_SVA$]]</f>
        <v>151154</v>
      </c>
    </row>
    <row r="28" spans="2:12" x14ac:dyDescent="0.2">
      <c r="B28" s="16" t="s">
        <v>35</v>
      </c>
      <c r="C28" s="23"/>
      <c r="D28" s="23">
        <v>9515</v>
      </c>
      <c r="E28" s="23"/>
      <c r="G28" t="s">
        <v>220</v>
      </c>
      <c r="H28" s="22">
        <v>54285</v>
      </c>
      <c r="I28" s="22">
        <v>38408</v>
      </c>
      <c r="K28" s="38">
        <f>Q2FY24_FinalTable[[#This Row],[Sum of Q2FY24_PI$]]-Q2FY24_FinalTable[[#This Row],[Sum of Q2FY24_SVA$]]</f>
        <v>38408</v>
      </c>
      <c r="L28" s="38">
        <f>Q2FY24_FinalTable[[#This Row],[Sum of Q2FY24_CON$]]+Q2FY24_FinalTable[[#This Row],[Sum of Q2FY24_SVA$]]</f>
        <v>54285</v>
      </c>
    </row>
    <row r="29" spans="2:12" x14ac:dyDescent="0.2">
      <c r="B29" s="16" t="s">
        <v>37</v>
      </c>
      <c r="C29" s="23"/>
      <c r="D29" s="23"/>
      <c r="E29" s="23">
        <v>3067</v>
      </c>
      <c r="G29" t="s">
        <v>79</v>
      </c>
      <c r="H29" s="22">
        <v>34271</v>
      </c>
      <c r="I29" s="22">
        <v>35665</v>
      </c>
      <c r="J29" s="22">
        <v>35664</v>
      </c>
      <c r="K29" s="38">
        <f>Q2FY24_FinalTable[[#This Row],[Sum of Q2FY24_PI$]]-Q2FY24_FinalTable[[#This Row],[Sum of Q2FY24_SVA$]]</f>
        <v>1</v>
      </c>
      <c r="L29" s="38">
        <f>Q2FY24_FinalTable[[#This Row],[Sum of Q2FY24_CON$]]+Q2FY24_FinalTable[[#This Row],[Sum of Q2FY24_SVA$]]</f>
        <v>69935</v>
      </c>
    </row>
    <row r="30" spans="2:12" x14ac:dyDescent="0.2">
      <c r="B30" s="16" t="s">
        <v>38</v>
      </c>
      <c r="C30" s="23"/>
      <c r="D30" s="23">
        <v>10859</v>
      </c>
      <c r="E30" s="23"/>
      <c r="G30" t="s">
        <v>158</v>
      </c>
      <c r="I30" s="22">
        <v>33580</v>
      </c>
      <c r="J30" s="22">
        <v>22945</v>
      </c>
      <c r="K30" s="38">
        <f>Q2FY24_FinalTable[[#This Row],[Sum of Q2FY24_PI$]]-Q2FY24_FinalTable[[#This Row],[Sum of Q2FY24_SVA$]]</f>
        <v>10635</v>
      </c>
      <c r="L30" s="38">
        <f>Q2FY24_FinalTable[[#This Row],[Sum of Q2FY24_CON$]]+Q2FY24_FinalTable[[#This Row],[Sum of Q2FY24_SVA$]]</f>
        <v>22945</v>
      </c>
    </row>
    <row r="31" spans="2:12" x14ac:dyDescent="0.2">
      <c r="B31" s="16" t="s">
        <v>39</v>
      </c>
      <c r="C31" s="23"/>
      <c r="D31" s="23"/>
      <c r="E31" s="23">
        <v>771</v>
      </c>
      <c r="G31" t="s">
        <v>242</v>
      </c>
      <c r="I31" s="22">
        <v>33114</v>
      </c>
      <c r="J31" s="22">
        <v>171</v>
      </c>
      <c r="K31" s="38">
        <f>Q2FY24_FinalTable[[#This Row],[Sum of Q2FY24_PI$]]-Q2FY24_FinalTable[[#This Row],[Sum of Q2FY24_SVA$]]</f>
        <v>32943</v>
      </c>
      <c r="L31" s="38">
        <f>Q2FY24_FinalTable[[#This Row],[Sum of Q2FY24_CON$]]+Q2FY24_FinalTable[[#This Row],[Sum of Q2FY24_SVA$]]</f>
        <v>171</v>
      </c>
    </row>
    <row r="32" spans="2:12" x14ac:dyDescent="0.2">
      <c r="B32" s="16" t="s">
        <v>40</v>
      </c>
      <c r="C32" s="23"/>
      <c r="D32" s="23"/>
      <c r="E32" s="23">
        <v>763</v>
      </c>
      <c r="G32" t="s">
        <v>299</v>
      </c>
      <c r="H32" s="22">
        <v>15631</v>
      </c>
      <c r="I32" s="22">
        <v>32403</v>
      </c>
      <c r="J32" s="22">
        <v>13035</v>
      </c>
      <c r="K32" s="38">
        <f>Q2FY24_FinalTable[[#This Row],[Sum of Q2FY24_PI$]]-Q2FY24_FinalTable[[#This Row],[Sum of Q2FY24_SVA$]]</f>
        <v>19368</v>
      </c>
      <c r="L32" s="38">
        <f>Q2FY24_FinalTable[[#This Row],[Sum of Q2FY24_CON$]]+Q2FY24_FinalTable[[#This Row],[Sum of Q2FY24_SVA$]]</f>
        <v>28666</v>
      </c>
    </row>
    <row r="33" spans="2:12" x14ac:dyDescent="0.2">
      <c r="B33" s="16" t="s">
        <v>41</v>
      </c>
      <c r="C33" s="23">
        <v>7455</v>
      </c>
      <c r="D33" s="23"/>
      <c r="E33" s="23"/>
      <c r="G33" t="s">
        <v>223</v>
      </c>
      <c r="H33" s="22">
        <v>144161</v>
      </c>
      <c r="I33" s="22">
        <v>30852</v>
      </c>
      <c r="K33" s="38">
        <f>Q2FY24_FinalTable[[#This Row],[Sum of Q2FY24_PI$]]-Q2FY24_FinalTable[[#This Row],[Sum of Q2FY24_SVA$]]</f>
        <v>30852</v>
      </c>
      <c r="L33" s="38">
        <f>Q2FY24_FinalTable[[#This Row],[Sum of Q2FY24_CON$]]+Q2FY24_FinalTable[[#This Row],[Sum of Q2FY24_SVA$]]</f>
        <v>144161</v>
      </c>
    </row>
    <row r="34" spans="2:12" x14ac:dyDescent="0.2">
      <c r="B34" s="16" t="s">
        <v>44</v>
      </c>
      <c r="C34" s="23"/>
      <c r="D34" s="23">
        <v>7599</v>
      </c>
      <c r="E34" s="23"/>
      <c r="G34" t="s">
        <v>262</v>
      </c>
      <c r="H34" s="22">
        <v>50427</v>
      </c>
      <c r="I34" s="22">
        <v>30618</v>
      </c>
      <c r="J34" s="22">
        <v>1934</v>
      </c>
      <c r="K34" s="38">
        <f>Q2FY24_FinalTable[[#This Row],[Sum of Q2FY24_PI$]]-Q2FY24_FinalTable[[#This Row],[Sum of Q2FY24_SVA$]]</f>
        <v>28684</v>
      </c>
      <c r="L34" s="38">
        <f>Q2FY24_FinalTable[[#This Row],[Sum of Q2FY24_CON$]]+Q2FY24_FinalTable[[#This Row],[Sum of Q2FY24_SVA$]]</f>
        <v>52361</v>
      </c>
    </row>
    <row r="35" spans="2:12" x14ac:dyDescent="0.2">
      <c r="B35" s="16" t="s">
        <v>46</v>
      </c>
      <c r="C35" s="23"/>
      <c r="D35" s="23">
        <v>11100</v>
      </c>
      <c r="E35" s="23"/>
      <c r="G35" t="s">
        <v>178</v>
      </c>
      <c r="H35" s="22">
        <v>127509</v>
      </c>
      <c r="I35" s="22">
        <v>28665</v>
      </c>
      <c r="K35" s="38">
        <f>Q2FY24_FinalTable[[#This Row],[Sum of Q2FY24_PI$]]-Q2FY24_FinalTable[[#This Row],[Sum of Q2FY24_SVA$]]</f>
        <v>28665</v>
      </c>
      <c r="L35" s="38">
        <f>Q2FY24_FinalTable[[#This Row],[Sum of Q2FY24_CON$]]+Q2FY24_FinalTable[[#This Row],[Sum of Q2FY24_SVA$]]</f>
        <v>127509</v>
      </c>
    </row>
    <row r="36" spans="2:12" x14ac:dyDescent="0.2">
      <c r="B36" s="16" t="s">
        <v>48</v>
      </c>
      <c r="C36" s="23">
        <v>16121</v>
      </c>
      <c r="D36" s="23"/>
      <c r="E36" s="23"/>
      <c r="G36" t="s">
        <v>200</v>
      </c>
      <c r="I36" s="22">
        <v>26465</v>
      </c>
      <c r="J36" s="22">
        <v>26795</v>
      </c>
      <c r="K36" s="38">
        <f>Q2FY24_FinalTable[[#This Row],[Sum of Q2FY24_PI$]]-Q2FY24_FinalTable[[#This Row],[Sum of Q2FY24_SVA$]]</f>
        <v>-330</v>
      </c>
      <c r="L36" s="38">
        <f>Q2FY24_FinalTable[[#This Row],[Sum of Q2FY24_CON$]]+Q2FY24_FinalTable[[#This Row],[Sum of Q2FY24_SVA$]]</f>
        <v>26795</v>
      </c>
    </row>
    <row r="37" spans="2:12" x14ac:dyDescent="0.2">
      <c r="B37" s="16" t="s">
        <v>49</v>
      </c>
      <c r="C37" s="23"/>
      <c r="D37" s="23">
        <v>10930</v>
      </c>
      <c r="E37" s="23"/>
      <c r="G37" t="s">
        <v>54</v>
      </c>
      <c r="I37" s="22">
        <v>26272</v>
      </c>
      <c r="K37" s="38">
        <f>Q2FY24_FinalTable[[#This Row],[Sum of Q2FY24_PI$]]-Q2FY24_FinalTable[[#This Row],[Sum of Q2FY24_SVA$]]</f>
        <v>26272</v>
      </c>
      <c r="L37" s="38">
        <f>Q2FY24_FinalTable[[#This Row],[Sum of Q2FY24_CON$]]+Q2FY24_FinalTable[[#This Row],[Sum of Q2FY24_SVA$]]</f>
        <v>0</v>
      </c>
    </row>
    <row r="38" spans="2:12" x14ac:dyDescent="0.2">
      <c r="B38" s="16" t="s">
        <v>50</v>
      </c>
      <c r="C38" s="23"/>
      <c r="D38" s="23"/>
      <c r="E38" s="23">
        <v>2344</v>
      </c>
      <c r="G38" t="s">
        <v>213</v>
      </c>
      <c r="H38" s="22">
        <v>13330</v>
      </c>
      <c r="I38" s="22">
        <v>25824</v>
      </c>
      <c r="K38" s="38">
        <f>Q2FY24_FinalTable[[#This Row],[Sum of Q2FY24_PI$]]-Q2FY24_FinalTable[[#This Row],[Sum of Q2FY24_SVA$]]</f>
        <v>25824</v>
      </c>
      <c r="L38" s="38">
        <f>Q2FY24_FinalTable[[#This Row],[Sum of Q2FY24_CON$]]+Q2FY24_FinalTable[[#This Row],[Sum of Q2FY24_SVA$]]</f>
        <v>13330</v>
      </c>
    </row>
    <row r="39" spans="2:12" x14ac:dyDescent="0.2">
      <c r="B39" s="16" t="s">
        <v>51</v>
      </c>
      <c r="C39" s="23"/>
      <c r="D39" s="23"/>
      <c r="E39" s="23">
        <v>455</v>
      </c>
      <c r="G39" t="s">
        <v>185</v>
      </c>
      <c r="H39" s="22">
        <v>165046</v>
      </c>
      <c r="I39" s="22">
        <v>25166</v>
      </c>
      <c r="J39" s="22">
        <v>17315</v>
      </c>
      <c r="K39" s="38">
        <f>Q2FY24_FinalTable[[#This Row],[Sum of Q2FY24_PI$]]-Q2FY24_FinalTable[[#This Row],[Sum of Q2FY24_SVA$]]</f>
        <v>7851</v>
      </c>
      <c r="L39" s="38">
        <f>Q2FY24_FinalTable[[#This Row],[Sum of Q2FY24_CON$]]+Q2FY24_FinalTable[[#This Row],[Sum of Q2FY24_SVA$]]</f>
        <v>182361</v>
      </c>
    </row>
    <row r="40" spans="2:12" x14ac:dyDescent="0.2">
      <c r="B40" s="16" t="s">
        <v>52</v>
      </c>
      <c r="C40" s="23"/>
      <c r="D40" s="23"/>
      <c r="E40" s="23">
        <v>1002</v>
      </c>
      <c r="G40" t="s">
        <v>190</v>
      </c>
      <c r="H40" s="22">
        <v>171677</v>
      </c>
      <c r="I40" s="22">
        <v>24914</v>
      </c>
      <c r="K40" s="38">
        <f>Q2FY24_FinalTable[[#This Row],[Sum of Q2FY24_PI$]]-Q2FY24_FinalTable[[#This Row],[Sum of Q2FY24_SVA$]]</f>
        <v>24914</v>
      </c>
      <c r="L40" s="38">
        <f>Q2FY24_FinalTable[[#This Row],[Sum of Q2FY24_CON$]]+Q2FY24_FinalTable[[#This Row],[Sum of Q2FY24_SVA$]]</f>
        <v>171677</v>
      </c>
    </row>
    <row r="41" spans="2:12" x14ac:dyDescent="0.2">
      <c r="B41" s="16" t="s">
        <v>54</v>
      </c>
      <c r="C41" s="23"/>
      <c r="D41" s="23">
        <v>26272</v>
      </c>
      <c r="E41" s="23"/>
      <c r="G41" t="s">
        <v>264</v>
      </c>
      <c r="H41" s="22">
        <v>191328</v>
      </c>
      <c r="I41" s="22">
        <v>23016</v>
      </c>
      <c r="J41" s="22">
        <v>8430</v>
      </c>
      <c r="K41" s="38">
        <f>Q2FY24_FinalTable[[#This Row],[Sum of Q2FY24_PI$]]-Q2FY24_FinalTable[[#This Row],[Sum of Q2FY24_SVA$]]</f>
        <v>14586</v>
      </c>
      <c r="L41" s="38">
        <f>Q2FY24_FinalTable[[#This Row],[Sum of Q2FY24_CON$]]+Q2FY24_FinalTable[[#This Row],[Sum of Q2FY24_SVA$]]</f>
        <v>199758</v>
      </c>
    </row>
    <row r="42" spans="2:12" x14ac:dyDescent="0.2">
      <c r="B42" s="16" t="s">
        <v>56</v>
      </c>
      <c r="C42" s="23">
        <v>6185</v>
      </c>
      <c r="D42" s="23"/>
      <c r="E42" s="23"/>
      <c r="G42" t="s">
        <v>159</v>
      </c>
      <c r="I42" s="22">
        <v>22618</v>
      </c>
      <c r="K42" s="38">
        <f>Q2FY24_FinalTable[[#This Row],[Sum of Q2FY24_PI$]]-Q2FY24_FinalTable[[#This Row],[Sum of Q2FY24_SVA$]]</f>
        <v>22618</v>
      </c>
      <c r="L42" s="38">
        <f>Q2FY24_FinalTable[[#This Row],[Sum of Q2FY24_CON$]]+Q2FY24_FinalTable[[#This Row],[Sum of Q2FY24_SVA$]]</f>
        <v>0</v>
      </c>
    </row>
    <row r="43" spans="2:12" x14ac:dyDescent="0.2">
      <c r="B43" s="16" t="s">
        <v>58</v>
      </c>
      <c r="C43" s="23"/>
      <c r="D43" s="23"/>
      <c r="E43" s="23">
        <v>1396</v>
      </c>
      <c r="G43" t="s">
        <v>271</v>
      </c>
      <c r="H43" s="22">
        <v>26256</v>
      </c>
      <c r="I43" s="22">
        <v>22394</v>
      </c>
      <c r="K43" s="38">
        <f>Q2FY24_FinalTable[[#This Row],[Sum of Q2FY24_PI$]]-Q2FY24_FinalTable[[#This Row],[Sum of Q2FY24_SVA$]]</f>
        <v>22394</v>
      </c>
      <c r="L43" s="38">
        <f>Q2FY24_FinalTable[[#This Row],[Sum of Q2FY24_CON$]]+Q2FY24_FinalTable[[#This Row],[Sum of Q2FY24_SVA$]]</f>
        <v>26256</v>
      </c>
    </row>
    <row r="44" spans="2:12" x14ac:dyDescent="0.2">
      <c r="B44" s="16" t="s">
        <v>63</v>
      </c>
      <c r="C44" s="23"/>
      <c r="D44" s="23"/>
      <c r="E44" s="23">
        <v>2201</v>
      </c>
      <c r="G44" t="s">
        <v>240</v>
      </c>
      <c r="I44" s="22">
        <v>21897</v>
      </c>
      <c r="K44" s="38">
        <f>Q2FY24_FinalTable[[#This Row],[Sum of Q2FY24_PI$]]-Q2FY24_FinalTable[[#This Row],[Sum of Q2FY24_SVA$]]</f>
        <v>21897</v>
      </c>
      <c r="L44" s="38">
        <f>Q2FY24_FinalTable[[#This Row],[Sum of Q2FY24_CON$]]+Q2FY24_FinalTable[[#This Row],[Sum of Q2FY24_SVA$]]</f>
        <v>0</v>
      </c>
    </row>
    <row r="45" spans="2:12" x14ac:dyDescent="0.2">
      <c r="B45" s="16" t="s">
        <v>64</v>
      </c>
      <c r="C45" s="23"/>
      <c r="D45" s="23"/>
      <c r="E45" s="23">
        <v>173</v>
      </c>
      <c r="G45" t="s">
        <v>179</v>
      </c>
      <c r="H45" s="22">
        <v>16867</v>
      </c>
      <c r="I45" s="22">
        <v>21107</v>
      </c>
      <c r="J45" s="22">
        <v>11754</v>
      </c>
      <c r="K45" s="38">
        <f>Q2FY24_FinalTable[[#This Row],[Sum of Q2FY24_PI$]]-Q2FY24_FinalTable[[#This Row],[Sum of Q2FY24_SVA$]]</f>
        <v>9353</v>
      </c>
      <c r="L45" s="38">
        <f>Q2FY24_FinalTable[[#This Row],[Sum of Q2FY24_CON$]]+Q2FY24_FinalTable[[#This Row],[Sum of Q2FY24_SVA$]]</f>
        <v>28621</v>
      </c>
    </row>
    <row r="46" spans="2:12" x14ac:dyDescent="0.2">
      <c r="B46" s="16" t="s">
        <v>65</v>
      </c>
      <c r="C46" s="23">
        <v>38358</v>
      </c>
      <c r="D46" s="23"/>
      <c r="E46" s="23"/>
      <c r="G46" t="s">
        <v>292</v>
      </c>
      <c r="I46" s="22">
        <v>20576</v>
      </c>
      <c r="K46" s="38">
        <f>Q2FY24_FinalTable[[#This Row],[Sum of Q2FY24_PI$]]-Q2FY24_FinalTable[[#This Row],[Sum of Q2FY24_SVA$]]</f>
        <v>20576</v>
      </c>
      <c r="L46" s="38">
        <f>Q2FY24_FinalTable[[#This Row],[Sum of Q2FY24_CON$]]+Q2FY24_FinalTable[[#This Row],[Sum of Q2FY24_SVA$]]</f>
        <v>0</v>
      </c>
    </row>
    <row r="47" spans="2:12" x14ac:dyDescent="0.2">
      <c r="B47" s="16" t="s">
        <v>68</v>
      </c>
      <c r="C47" s="23">
        <v>51841</v>
      </c>
      <c r="D47" s="23"/>
      <c r="E47" s="23"/>
      <c r="G47" t="s">
        <v>291</v>
      </c>
      <c r="I47" s="22">
        <v>20539</v>
      </c>
      <c r="K47" s="38">
        <f>Q2FY24_FinalTable[[#This Row],[Sum of Q2FY24_PI$]]-Q2FY24_FinalTable[[#This Row],[Sum of Q2FY24_SVA$]]</f>
        <v>20539</v>
      </c>
      <c r="L47" s="38">
        <f>Q2FY24_FinalTable[[#This Row],[Sum of Q2FY24_CON$]]+Q2FY24_FinalTable[[#This Row],[Sum of Q2FY24_SVA$]]</f>
        <v>0</v>
      </c>
    </row>
    <row r="48" spans="2:12" x14ac:dyDescent="0.2">
      <c r="B48" s="16" t="s">
        <v>69</v>
      </c>
      <c r="C48" s="23">
        <v>21886</v>
      </c>
      <c r="D48" s="23"/>
      <c r="E48" s="23"/>
      <c r="G48" t="s">
        <v>186</v>
      </c>
      <c r="I48" s="22">
        <v>20041</v>
      </c>
      <c r="K48" s="38">
        <f>Q2FY24_FinalTable[[#This Row],[Sum of Q2FY24_PI$]]-Q2FY24_FinalTable[[#This Row],[Sum of Q2FY24_SVA$]]</f>
        <v>20041</v>
      </c>
      <c r="L48" s="38">
        <f>Q2FY24_FinalTable[[#This Row],[Sum of Q2FY24_CON$]]+Q2FY24_FinalTable[[#This Row],[Sum of Q2FY24_SVA$]]</f>
        <v>0</v>
      </c>
    </row>
    <row r="49" spans="2:12" x14ac:dyDescent="0.2">
      <c r="B49" s="16" t="s">
        <v>70</v>
      </c>
      <c r="C49" s="23">
        <v>12727</v>
      </c>
      <c r="D49" s="23">
        <v>14350</v>
      </c>
      <c r="E49" s="23"/>
      <c r="G49" t="s">
        <v>244</v>
      </c>
      <c r="H49" s="22">
        <v>35461</v>
      </c>
      <c r="I49" s="22">
        <v>19660</v>
      </c>
      <c r="J49" s="22">
        <v>9857</v>
      </c>
      <c r="K49" s="38">
        <f>Q2FY24_FinalTable[[#This Row],[Sum of Q2FY24_PI$]]-Q2FY24_FinalTable[[#This Row],[Sum of Q2FY24_SVA$]]</f>
        <v>9803</v>
      </c>
      <c r="L49" s="38">
        <f>Q2FY24_FinalTable[[#This Row],[Sum of Q2FY24_CON$]]+Q2FY24_FinalTable[[#This Row],[Sum of Q2FY24_SVA$]]</f>
        <v>45318</v>
      </c>
    </row>
    <row r="50" spans="2:12" x14ac:dyDescent="0.2">
      <c r="B50" s="16" t="s">
        <v>72</v>
      </c>
      <c r="C50" s="23"/>
      <c r="D50" s="23"/>
      <c r="E50" s="23">
        <v>152</v>
      </c>
      <c r="G50" t="s">
        <v>172</v>
      </c>
      <c r="I50" s="22">
        <v>17802</v>
      </c>
      <c r="K50" s="38">
        <f>Q2FY24_FinalTable[[#This Row],[Sum of Q2FY24_PI$]]-Q2FY24_FinalTable[[#This Row],[Sum of Q2FY24_SVA$]]</f>
        <v>17802</v>
      </c>
      <c r="L50" s="38">
        <f>Q2FY24_FinalTable[[#This Row],[Sum of Q2FY24_CON$]]+Q2FY24_FinalTable[[#This Row],[Sum of Q2FY24_SVA$]]</f>
        <v>0</v>
      </c>
    </row>
    <row r="51" spans="2:12" x14ac:dyDescent="0.2">
      <c r="B51" s="16" t="s">
        <v>75</v>
      </c>
      <c r="C51" s="23"/>
      <c r="D51" s="23"/>
      <c r="E51" s="23">
        <v>176</v>
      </c>
      <c r="G51" t="s">
        <v>283</v>
      </c>
      <c r="I51" s="22">
        <v>17117</v>
      </c>
      <c r="J51" s="22">
        <v>1152</v>
      </c>
      <c r="K51" s="38">
        <f>Q2FY24_FinalTable[[#This Row],[Sum of Q2FY24_PI$]]-Q2FY24_FinalTable[[#This Row],[Sum of Q2FY24_SVA$]]</f>
        <v>15965</v>
      </c>
      <c r="L51" s="38">
        <f>Q2FY24_FinalTable[[#This Row],[Sum of Q2FY24_CON$]]+Q2FY24_FinalTable[[#This Row],[Sum of Q2FY24_SVA$]]</f>
        <v>1152</v>
      </c>
    </row>
    <row r="52" spans="2:12" x14ac:dyDescent="0.2">
      <c r="B52" s="16" t="s">
        <v>76</v>
      </c>
      <c r="C52" s="23"/>
      <c r="D52" s="23"/>
      <c r="E52" s="23">
        <v>662</v>
      </c>
      <c r="G52" t="s">
        <v>296</v>
      </c>
      <c r="H52" s="22">
        <v>42257</v>
      </c>
      <c r="I52" s="22">
        <v>16941</v>
      </c>
      <c r="K52" s="38">
        <f>Q2FY24_FinalTable[[#This Row],[Sum of Q2FY24_PI$]]-Q2FY24_FinalTable[[#This Row],[Sum of Q2FY24_SVA$]]</f>
        <v>16941</v>
      </c>
      <c r="L52" s="38">
        <f>Q2FY24_FinalTable[[#This Row],[Sum of Q2FY24_CON$]]+Q2FY24_FinalTable[[#This Row],[Sum of Q2FY24_SVA$]]</f>
        <v>42257</v>
      </c>
    </row>
    <row r="53" spans="2:12" x14ac:dyDescent="0.2">
      <c r="B53" s="16" t="s">
        <v>78</v>
      </c>
      <c r="C53" s="23"/>
      <c r="D53" s="23">
        <v>9142</v>
      </c>
      <c r="E53" s="23"/>
      <c r="G53" t="s">
        <v>129</v>
      </c>
      <c r="I53" s="22">
        <v>15820</v>
      </c>
      <c r="K53" s="38">
        <f>Q2FY24_FinalTable[[#This Row],[Sum of Q2FY24_PI$]]-Q2FY24_FinalTable[[#This Row],[Sum of Q2FY24_SVA$]]</f>
        <v>15820</v>
      </c>
      <c r="L53" s="38">
        <f>Q2FY24_FinalTable[[#This Row],[Sum of Q2FY24_CON$]]+Q2FY24_FinalTable[[#This Row],[Sum of Q2FY24_SVA$]]</f>
        <v>0</v>
      </c>
    </row>
    <row r="54" spans="2:12" x14ac:dyDescent="0.2">
      <c r="B54" s="16" t="s">
        <v>79</v>
      </c>
      <c r="C54" s="23">
        <v>34271</v>
      </c>
      <c r="D54" s="23">
        <v>35665</v>
      </c>
      <c r="E54" s="23">
        <v>35664</v>
      </c>
      <c r="G54" t="s">
        <v>70</v>
      </c>
      <c r="H54" s="22">
        <v>12727</v>
      </c>
      <c r="I54" s="22">
        <v>14350</v>
      </c>
      <c r="K54" s="38">
        <f>Q2FY24_FinalTable[[#This Row],[Sum of Q2FY24_PI$]]-Q2FY24_FinalTable[[#This Row],[Sum of Q2FY24_SVA$]]</f>
        <v>14350</v>
      </c>
      <c r="L54" s="38">
        <f>Q2FY24_FinalTable[[#This Row],[Sum of Q2FY24_CON$]]+Q2FY24_FinalTable[[#This Row],[Sum of Q2FY24_SVA$]]</f>
        <v>12727</v>
      </c>
    </row>
    <row r="55" spans="2:12" x14ac:dyDescent="0.2">
      <c r="B55" s="16" t="s">
        <v>80</v>
      </c>
      <c r="C55" s="23"/>
      <c r="D55" s="23"/>
      <c r="E55" s="23">
        <v>208</v>
      </c>
      <c r="G55" t="s">
        <v>12</v>
      </c>
      <c r="I55" s="22">
        <v>14164</v>
      </c>
      <c r="K55" s="38">
        <f>Q2FY24_FinalTable[[#This Row],[Sum of Q2FY24_PI$]]-Q2FY24_FinalTable[[#This Row],[Sum of Q2FY24_SVA$]]</f>
        <v>14164</v>
      </c>
      <c r="L55" s="38">
        <f>Q2FY24_FinalTable[[#This Row],[Sum of Q2FY24_CON$]]+Q2FY24_FinalTable[[#This Row],[Sum of Q2FY24_SVA$]]</f>
        <v>0</v>
      </c>
    </row>
    <row r="56" spans="2:12" x14ac:dyDescent="0.2">
      <c r="B56" s="16" t="s">
        <v>82</v>
      </c>
      <c r="C56" s="23"/>
      <c r="D56" s="23"/>
      <c r="E56" s="23">
        <v>490</v>
      </c>
      <c r="G56" t="s">
        <v>295</v>
      </c>
      <c r="H56" s="22">
        <v>110158</v>
      </c>
      <c r="I56" s="22">
        <v>13879</v>
      </c>
      <c r="K56" s="38">
        <f>Q2FY24_FinalTable[[#This Row],[Sum of Q2FY24_PI$]]-Q2FY24_FinalTable[[#This Row],[Sum of Q2FY24_SVA$]]</f>
        <v>13879</v>
      </c>
      <c r="L56" s="38">
        <f>Q2FY24_FinalTable[[#This Row],[Sum of Q2FY24_CON$]]+Q2FY24_FinalTable[[#This Row],[Sum of Q2FY24_SVA$]]</f>
        <v>110158</v>
      </c>
    </row>
    <row r="57" spans="2:12" x14ac:dyDescent="0.2">
      <c r="B57" s="16" t="s">
        <v>83</v>
      </c>
      <c r="C57" s="23">
        <v>31686</v>
      </c>
      <c r="D57" s="23"/>
      <c r="E57" s="23"/>
      <c r="G57" t="s">
        <v>140</v>
      </c>
      <c r="I57" s="22">
        <v>13856</v>
      </c>
      <c r="K57" s="38">
        <f>Q2FY24_FinalTable[[#This Row],[Sum of Q2FY24_PI$]]-Q2FY24_FinalTable[[#This Row],[Sum of Q2FY24_SVA$]]</f>
        <v>13856</v>
      </c>
      <c r="L57" s="38">
        <f>Q2FY24_FinalTable[[#This Row],[Sum of Q2FY24_CON$]]+Q2FY24_FinalTable[[#This Row],[Sum of Q2FY24_SVA$]]</f>
        <v>0</v>
      </c>
    </row>
    <row r="58" spans="2:12" x14ac:dyDescent="0.2">
      <c r="B58" s="16" t="s">
        <v>86</v>
      </c>
      <c r="C58" s="23">
        <v>11751</v>
      </c>
      <c r="D58" s="23"/>
      <c r="E58" s="23"/>
      <c r="G58" t="s">
        <v>153</v>
      </c>
      <c r="H58" s="22">
        <v>46552</v>
      </c>
      <c r="I58" s="22">
        <v>13090</v>
      </c>
      <c r="K58" s="38">
        <f>Q2FY24_FinalTable[[#This Row],[Sum of Q2FY24_PI$]]-Q2FY24_FinalTable[[#This Row],[Sum of Q2FY24_SVA$]]</f>
        <v>13090</v>
      </c>
      <c r="L58" s="38">
        <f>Q2FY24_FinalTable[[#This Row],[Sum of Q2FY24_CON$]]+Q2FY24_FinalTable[[#This Row],[Sum of Q2FY24_SVA$]]</f>
        <v>46552</v>
      </c>
    </row>
    <row r="59" spans="2:12" x14ac:dyDescent="0.2">
      <c r="B59" s="16" t="s">
        <v>90</v>
      </c>
      <c r="C59" s="23"/>
      <c r="D59" s="23"/>
      <c r="E59" s="23">
        <v>870</v>
      </c>
      <c r="G59" t="s">
        <v>260</v>
      </c>
      <c r="I59" s="22">
        <v>12977</v>
      </c>
      <c r="K59" s="38">
        <f>Q2FY24_FinalTable[[#This Row],[Sum of Q2FY24_PI$]]-Q2FY24_FinalTable[[#This Row],[Sum of Q2FY24_SVA$]]</f>
        <v>12977</v>
      </c>
      <c r="L59" s="38">
        <f>Q2FY24_FinalTable[[#This Row],[Sum of Q2FY24_CON$]]+Q2FY24_FinalTable[[#This Row],[Sum of Q2FY24_SVA$]]</f>
        <v>0</v>
      </c>
    </row>
    <row r="60" spans="2:12" x14ac:dyDescent="0.2">
      <c r="B60" s="16" t="s">
        <v>92</v>
      </c>
      <c r="C60" s="23"/>
      <c r="D60" s="23">
        <v>7269</v>
      </c>
      <c r="E60" s="23">
        <v>7269</v>
      </c>
      <c r="G60" t="s">
        <v>222</v>
      </c>
      <c r="H60" s="22">
        <v>108926</v>
      </c>
      <c r="I60" s="22">
        <v>12142</v>
      </c>
      <c r="K60" s="38">
        <f>Q2FY24_FinalTable[[#This Row],[Sum of Q2FY24_PI$]]-Q2FY24_FinalTable[[#This Row],[Sum of Q2FY24_SVA$]]</f>
        <v>12142</v>
      </c>
      <c r="L60" s="38">
        <f>Q2FY24_FinalTable[[#This Row],[Sum of Q2FY24_CON$]]+Q2FY24_FinalTable[[#This Row],[Sum of Q2FY24_SVA$]]</f>
        <v>108926</v>
      </c>
    </row>
    <row r="61" spans="2:12" x14ac:dyDescent="0.2">
      <c r="B61" s="16" t="s">
        <v>93</v>
      </c>
      <c r="C61" s="23"/>
      <c r="D61" s="23"/>
      <c r="E61" s="23">
        <v>270</v>
      </c>
      <c r="G61" t="s">
        <v>162</v>
      </c>
      <c r="H61" s="22">
        <v>138789</v>
      </c>
      <c r="I61" s="22">
        <v>11440</v>
      </c>
      <c r="K61" s="38">
        <f>Q2FY24_FinalTable[[#This Row],[Sum of Q2FY24_PI$]]-Q2FY24_FinalTable[[#This Row],[Sum of Q2FY24_SVA$]]</f>
        <v>11440</v>
      </c>
      <c r="L61" s="38">
        <f>Q2FY24_FinalTable[[#This Row],[Sum of Q2FY24_CON$]]+Q2FY24_FinalTable[[#This Row],[Sum of Q2FY24_SVA$]]</f>
        <v>138789</v>
      </c>
    </row>
    <row r="62" spans="2:12" x14ac:dyDescent="0.2">
      <c r="B62" s="16" t="s">
        <v>95</v>
      </c>
      <c r="C62" s="23"/>
      <c r="D62" s="23"/>
      <c r="E62" s="23">
        <v>3119</v>
      </c>
      <c r="G62" t="s">
        <v>209</v>
      </c>
      <c r="I62" s="22">
        <v>11328</v>
      </c>
      <c r="J62" s="22">
        <v>116</v>
      </c>
      <c r="K62" s="38">
        <f>Q2FY24_FinalTable[[#This Row],[Sum of Q2FY24_PI$]]-Q2FY24_FinalTable[[#This Row],[Sum of Q2FY24_SVA$]]</f>
        <v>11212</v>
      </c>
      <c r="L62" s="38">
        <f>Q2FY24_FinalTable[[#This Row],[Sum of Q2FY24_CON$]]+Q2FY24_FinalTable[[#This Row],[Sum of Q2FY24_SVA$]]</f>
        <v>116</v>
      </c>
    </row>
    <row r="63" spans="2:12" x14ac:dyDescent="0.2">
      <c r="B63" s="16" t="s">
        <v>97</v>
      </c>
      <c r="C63" s="23">
        <v>136392</v>
      </c>
      <c r="D63" s="23"/>
      <c r="E63" s="23"/>
      <c r="G63" t="s">
        <v>46</v>
      </c>
      <c r="I63" s="22">
        <v>11100</v>
      </c>
      <c r="K63" s="38">
        <f>Q2FY24_FinalTable[[#This Row],[Sum of Q2FY24_PI$]]-Q2FY24_FinalTable[[#This Row],[Sum of Q2FY24_SVA$]]</f>
        <v>11100</v>
      </c>
      <c r="L63" s="38">
        <f>Q2FY24_FinalTable[[#This Row],[Sum of Q2FY24_CON$]]+Q2FY24_FinalTable[[#This Row],[Sum of Q2FY24_SVA$]]</f>
        <v>0</v>
      </c>
    </row>
    <row r="64" spans="2:12" x14ac:dyDescent="0.2">
      <c r="B64" s="16" t="s">
        <v>100</v>
      </c>
      <c r="C64" s="23"/>
      <c r="D64" s="23"/>
      <c r="E64" s="23">
        <v>32</v>
      </c>
      <c r="G64" t="s">
        <v>49</v>
      </c>
      <c r="I64" s="22">
        <v>10930</v>
      </c>
      <c r="K64" s="38">
        <f>Q2FY24_FinalTable[[#This Row],[Sum of Q2FY24_PI$]]-Q2FY24_FinalTable[[#This Row],[Sum of Q2FY24_SVA$]]</f>
        <v>10930</v>
      </c>
      <c r="L64" s="38">
        <f>Q2FY24_FinalTable[[#This Row],[Sum of Q2FY24_CON$]]+Q2FY24_FinalTable[[#This Row],[Sum of Q2FY24_SVA$]]</f>
        <v>0</v>
      </c>
    </row>
    <row r="65" spans="2:12" x14ac:dyDescent="0.2">
      <c r="B65" s="16" t="s">
        <v>101</v>
      </c>
      <c r="C65" s="23">
        <v>13008</v>
      </c>
      <c r="D65" s="23"/>
      <c r="E65" s="23"/>
      <c r="G65" t="s">
        <v>38</v>
      </c>
      <c r="I65" s="22">
        <v>10859</v>
      </c>
      <c r="K65" s="38">
        <f>Q2FY24_FinalTable[[#This Row],[Sum of Q2FY24_PI$]]-Q2FY24_FinalTable[[#This Row],[Sum of Q2FY24_SVA$]]</f>
        <v>10859</v>
      </c>
      <c r="L65" s="38">
        <f>Q2FY24_FinalTable[[#This Row],[Sum of Q2FY24_CON$]]+Q2FY24_FinalTable[[#This Row],[Sum of Q2FY24_SVA$]]</f>
        <v>0</v>
      </c>
    </row>
    <row r="66" spans="2:12" x14ac:dyDescent="0.2">
      <c r="B66" s="16" t="s">
        <v>102</v>
      </c>
      <c r="C66" s="23">
        <v>17097</v>
      </c>
      <c r="D66" s="23"/>
      <c r="E66" s="23"/>
      <c r="G66" t="s">
        <v>272</v>
      </c>
      <c r="H66" s="22">
        <v>47468</v>
      </c>
      <c r="I66" s="22">
        <v>10443</v>
      </c>
      <c r="K66" s="38">
        <f>Q2FY24_FinalTable[[#This Row],[Sum of Q2FY24_PI$]]-Q2FY24_FinalTable[[#This Row],[Sum of Q2FY24_SVA$]]</f>
        <v>10443</v>
      </c>
      <c r="L66" s="38">
        <f>Q2FY24_FinalTable[[#This Row],[Sum of Q2FY24_CON$]]+Q2FY24_FinalTable[[#This Row],[Sum of Q2FY24_SVA$]]</f>
        <v>47468</v>
      </c>
    </row>
    <row r="67" spans="2:12" x14ac:dyDescent="0.2">
      <c r="B67" s="16" t="s">
        <v>104</v>
      </c>
      <c r="C67" s="23"/>
      <c r="D67" s="23"/>
      <c r="E67" s="23">
        <v>394</v>
      </c>
      <c r="G67" t="s">
        <v>31</v>
      </c>
      <c r="I67" s="22">
        <v>9979</v>
      </c>
      <c r="J67" s="22">
        <v>2211</v>
      </c>
      <c r="K67" s="38">
        <f>Q2FY24_FinalTable[[#This Row],[Sum of Q2FY24_PI$]]-Q2FY24_FinalTable[[#This Row],[Sum of Q2FY24_SVA$]]</f>
        <v>7768</v>
      </c>
      <c r="L67" s="38">
        <f>Q2FY24_FinalTable[[#This Row],[Sum of Q2FY24_CON$]]+Q2FY24_FinalTable[[#This Row],[Sum of Q2FY24_SVA$]]</f>
        <v>2211</v>
      </c>
    </row>
    <row r="68" spans="2:12" x14ac:dyDescent="0.2">
      <c r="B68" s="16" t="s">
        <v>105</v>
      </c>
      <c r="C68" s="23">
        <v>14386</v>
      </c>
      <c r="D68" s="23"/>
      <c r="E68" s="23"/>
      <c r="G68" t="s">
        <v>13</v>
      </c>
      <c r="I68" s="22">
        <v>9941</v>
      </c>
      <c r="K68" s="38">
        <f>Q2FY24_FinalTable[[#This Row],[Sum of Q2FY24_PI$]]-Q2FY24_FinalTable[[#This Row],[Sum of Q2FY24_SVA$]]</f>
        <v>9941</v>
      </c>
      <c r="L68" s="38">
        <f>Q2FY24_FinalTable[[#This Row],[Sum of Q2FY24_CON$]]+Q2FY24_FinalTable[[#This Row],[Sum of Q2FY24_SVA$]]</f>
        <v>0</v>
      </c>
    </row>
    <row r="69" spans="2:12" x14ac:dyDescent="0.2">
      <c r="B69" s="16" t="s">
        <v>107</v>
      </c>
      <c r="C69" s="23"/>
      <c r="D69" s="23"/>
      <c r="E69" s="23">
        <v>200</v>
      </c>
      <c r="G69" t="s">
        <v>245</v>
      </c>
      <c r="H69" s="22">
        <v>28267</v>
      </c>
      <c r="I69" s="22">
        <v>9647</v>
      </c>
      <c r="J69" s="22">
        <v>4910</v>
      </c>
      <c r="K69" s="38">
        <f>Q2FY24_FinalTable[[#This Row],[Sum of Q2FY24_PI$]]-Q2FY24_FinalTable[[#This Row],[Sum of Q2FY24_SVA$]]</f>
        <v>4737</v>
      </c>
      <c r="L69" s="38">
        <f>Q2FY24_FinalTable[[#This Row],[Sum of Q2FY24_CON$]]+Q2FY24_FinalTable[[#This Row],[Sum of Q2FY24_SVA$]]</f>
        <v>33177</v>
      </c>
    </row>
    <row r="70" spans="2:12" x14ac:dyDescent="0.2">
      <c r="B70" s="16" t="s">
        <v>108</v>
      </c>
      <c r="C70" s="23"/>
      <c r="D70" s="23"/>
      <c r="E70" s="23">
        <v>356</v>
      </c>
      <c r="G70" t="s">
        <v>35</v>
      </c>
      <c r="I70" s="22">
        <v>9515</v>
      </c>
      <c r="K70" s="38">
        <f>Q2FY24_FinalTable[[#This Row],[Sum of Q2FY24_PI$]]-Q2FY24_FinalTable[[#This Row],[Sum of Q2FY24_SVA$]]</f>
        <v>9515</v>
      </c>
      <c r="L70" s="38">
        <f>Q2FY24_FinalTable[[#This Row],[Sum of Q2FY24_CON$]]+Q2FY24_FinalTable[[#This Row],[Sum of Q2FY24_SVA$]]</f>
        <v>0</v>
      </c>
    </row>
    <row r="71" spans="2:12" x14ac:dyDescent="0.2">
      <c r="B71" s="16" t="s">
        <v>109</v>
      </c>
      <c r="C71" s="23"/>
      <c r="D71" s="23">
        <v>8049</v>
      </c>
      <c r="E71" s="23"/>
      <c r="G71" t="s">
        <v>273</v>
      </c>
      <c r="I71" s="22">
        <v>9496</v>
      </c>
      <c r="K71" s="38">
        <f>Q2FY24_FinalTable[[#This Row],[Sum of Q2FY24_PI$]]-Q2FY24_FinalTable[[#This Row],[Sum of Q2FY24_SVA$]]</f>
        <v>9496</v>
      </c>
      <c r="L71" s="38">
        <f>Q2FY24_FinalTable[[#This Row],[Sum of Q2FY24_CON$]]+Q2FY24_FinalTable[[#This Row],[Sum of Q2FY24_SVA$]]</f>
        <v>0</v>
      </c>
    </row>
    <row r="72" spans="2:12" x14ac:dyDescent="0.2">
      <c r="B72" s="16" t="s">
        <v>110</v>
      </c>
      <c r="C72" s="23"/>
      <c r="D72" s="23">
        <v>9044</v>
      </c>
      <c r="E72" s="23"/>
      <c r="G72" t="s">
        <v>241</v>
      </c>
      <c r="H72" s="22">
        <v>113623</v>
      </c>
      <c r="I72" s="22">
        <v>9409</v>
      </c>
      <c r="K72" s="38">
        <f>Q2FY24_FinalTable[[#This Row],[Sum of Q2FY24_PI$]]-Q2FY24_FinalTable[[#This Row],[Sum of Q2FY24_SVA$]]</f>
        <v>9409</v>
      </c>
      <c r="L72" s="38">
        <f>Q2FY24_FinalTable[[#This Row],[Sum of Q2FY24_CON$]]+Q2FY24_FinalTable[[#This Row],[Sum of Q2FY24_SVA$]]</f>
        <v>113623</v>
      </c>
    </row>
    <row r="73" spans="2:12" x14ac:dyDescent="0.2">
      <c r="B73" s="16" t="s">
        <v>111</v>
      </c>
      <c r="C73" s="23">
        <v>21967</v>
      </c>
      <c r="D73" s="23"/>
      <c r="E73" s="23"/>
      <c r="G73" t="s">
        <v>269</v>
      </c>
      <c r="H73" s="22">
        <v>67254</v>
      </c>
      <c r="I73" s="22">
        <v>9187</v>
      </c>
      <c r="K73" s="38">
        <f>Q2FY24_FinalTable[[#This Row],[Sum of Q2FY24_PI$]]-Q2FY24_FinalTable[[#This Row],[Sum of Q2FY24_SVA$]]</f>
        <v>9187</v>
      </c>
      <c r="L73" s="38">
        <f>Q2FY24_FinalTable[[#This Row],[Sum of Q2FY24_CON$]]+Q2FY24_FinalTable[[#This Row],[Sum of Q2FY24_SVA$]]</f>
        <v>67254</v>
      </c>
    </row>
    <row r="74" spans="2:12" x14ac:dyDescent="0.2">
      <c r="B74" s="16" t="s">
        <v>115</v>
      </c>
      <c r="C74" s="23"/>
      <c r="D74" s="23"/>
      <c r="E74" s="23">
        <v>642</v>
      </c>
      <c r="G74" t="s">
        <v>78</v>
      </c>
      <c r="I74" s="22">
        <v>9142</v>
      </c>
      <c r="K74" s="38">
        <f>Q2FY24_FinalTable[[#This Row],[Sum of Q2FY24_PI$]]-Q2FY24_FinalTable[[#This Row],[Sum of Q2FY24_SVA$]]</f>
        <v>9142</v>
      </c>
      <c r="L74" s="38">
        <f>Q2FY24_FinalTable[[#This Row],[Sum of Q2FY24_CON$]]+Q2FY24_FinalTable[[#This Row],[Sum of Q2FY24_SVA$]]</f>
        <v>0</v>
      </c>
    </row>
    <row r="75" spans="2:12" x14ac:dyDescent="0.2">
      <c r="B75" s="16" t="s">
        <v>116</v>
      </c>
      <c r="C75" s="23"/>
      <c r="D75" s="23"/>
      <c r="E75" s="23">
        <v>1768</v>
      </c>
      <c r="G75" t="s">
        <v>110</v>
      </c>
      <c r="I75" s="22">
        <v>9044</v>
      </c>
      <c r="K75" s="38">
        <f>Q2FY24_FinalTable[[#This Row],[Sum of Q2FY24_PI$]]-Q2FY24_FinalTable[[#This Row],[Sum of Q2FY24_SVA$]]</f>
        <v>9044</v>
      </c>
      <c r="L75" s="38">
        <f>Q2FY24_FinalTable[[#This Row],[Sum of Q2FY24_CON$]]+Q2FY24_FinalTable[[#This Row],[Sum of Q2FY24_SVA$]]</f>
        <v>0</v>
      </c>
    </row>
    <row r="76" spans="2:12" x14ac:dyDescent="0.2">
      <c r="B76" s="16" t="s">
        <v>118</v>
      </c>
      <c r="C76" s="23"/>
      <c r="D76" s="23">
        <v>7570</v>
      </c>
      <c r="E76" s="23"/>
      <c r="G76" t="s">
        <v>154</v>
      </c>
      <c r="I76" s="22">
        <v>8865</v>
      </c>
      <c r="K76" s="38">
        <f>Q2FY24_FinalTable[[#This Row],[Sum of Q2FY24_PI$]]-Q2FY24_FinalTable[[#This Row],[Sum of Q2FY24_SVA$]]</f>
        <v>8865</v>
      </c>
      <c r="L76" s="38">
        <f>Q2FY24_FinalTable[[#This Row],[Sum of Q2FY24_CON$]]+Q2FY24_FinalTable[[#This Row],[Sum of Q2FY24_SVA$]]</f>
        <v>0</v>
      </c>
    </row>
    <row r="77" spans="2:12" x14ac:dyDescent="0.2">
      <c r="B77" s="16" t="s">
        <v>121</v>
      </c>
      <c r="C77" s="23">
        <v>43516</v>
      </c>
      <c r="D77" s="23">
        <v>7268</v>
      </c>
      <c r="E77" s="23"/>
      <c r="G77" t="s">
        <v>168</v>
      </c>
      <c r="I77" s="22">
        <v>8737</v>
      </c>
      <c r="J77" s="22">
        <v>8471</v>
      </c>
      <c r="K77" s="38">
        <f>Q2FY24_FinalTable[[#This Row],[Sum of Q2FY24_PI$]]-Q2FY24_FinalTable[[#This Row],[Sum of Q2FY24_SVA$]]</f>
        <v>266</v>
      </c>
      <c r="L77" s="38">
        <f>Q2FY24_FinalTable[[#This Row],[Sum of Q2FY24_CON$]]+Q2FY24_FinalTable[[#This Row],[Sum of Q2FY24_SVA$]]</f>
        <v>8471</v>
      </c>
    </row>
    <row r="78" spans="2:12" x14ac:dyDescent="0.2">
      <c r="B78" s="16" t="s">
        <v>122</v>
      </c>
      <c r="C78" s="23">
        <v>72390</v>
      </c>
      <c r="D78" s="23"/>
      <c r="E78" s="23"/>
      <c r="G78" t="s">
        <v>234</v>
      </c>
      <c r="H78" s="22">
        <v>7297</v>
      </c>
      <c r="I78" s="22">
        <v>8502</v>
      </c>
      <c r="K78" s="38">
        <f>Q2FY24_FinalTable[[#This Row],[Sum of Q2FY24_PI$]]-Q2FY24_FinalTable[[#This Row],[Sum of Q2FY24_SVA$]]</f>
        <v>8502</v>
      </c>
      <c r="L78" s="38">
        <f>Q2FY24_FinalTable[[#This Row],[Sum of Q2FY24_CON$]]+Q2FY24_FinalTable[[#This Row],[Sum of Q2FY24_SVA$]]</f>
        <v>7297</v>
      </c>
    </row>
    <row r="79" spans="2:12" x14ac:dyDescent="0.2">
      <c r="B79" s="16" t="s">
        <v>123</v>
      </c>
      <c r="C79" s="23">
        <v>104576</v>
      </c>
      <c r="D79" s="23"/>
      <c r="E79" s="23"/>
      <c r="G79" t="s">
        <v>204</v>
      </c>
      <c r="I79" s="22">
        <v>8474</v>
      </c>
      <c r="K79" s="38">
        <f>Q2FY24_FinalTable[[#This Row],[Sum of Q2FY24_PI$]]-Q2FY24_FinalTable[[#This Row],[Sum of Q2FY24_SVA$]]</f>
        <v>8474</v>
      </c>
      <c r="L79" s="38">
        <f>Q2FY24_FinalTable[[#This Row],[Sum of Q2FY24_CON$]]+Q2FY24_FinalTable[[#This Row],[Sum of Q2FY24_SVA$]]</f>
        <v>0</v>
      </c>
    </row>
    <row r="80" spans="2:12" x14ac:dyDescent="0.2">
      <c r="B80" s="16" t="s">
        <v>124</v>
      </c>
      <c r="C80" s="23">
        <v>18762</v>
      </c>
      <c r="D80" s="23"/>
      <c r="E80" s="23"/>
      <c r="G80" t="s">
        <v>188</v>
      </c>
      <c r="I80" s="22">
        <v>8219</v>
      </c>
      <c r="J80" s="22">
        <v>3049</v>
      </c>
      <c r="K80" s="38">
        <f>Q2FY24_FinalTable[[#This Row],[Sum of Q2FY24_PI$]]-Q2FY24_FinalTable[[#This Row],[Sum of Q2FY24_SVA$]]</f>
        <v>5170</v>
      </c>
      <c r="L80" s="38">
        <f>Q2FY24_FinalTable[[#This Row],[Sum of Q2FY24_CON$]]+Q2FY24_FinalTable[[#This Row],[Sum of Q2FY24_SVA$]]</f>
        <v>3049</v>
      </c>
    </row>
    <row r="81" spans="2:12" x14ac:dyDescent="0.2">
      <c r="B81" s="16" t="s">
        <v>125</v>
      </c>
      <c r="C81" s="23"/>
      <c r="D81" s="23"/>
      <c r="E81" s="23">
        <v>711</v>
      </c>
      <c r="G81" t="s">
        <v>263</v>
      </c>
      <c r="H81" s="22">
        <v>11062</v>
      </c>
      <c r="I81" s="22">
        <v>8212</v>
      </c>
      <c r="K81" s="38">
        <f>Q2FY24_FinalTable[[#This Row],[Sum of Q2FY24_PI$]]-Q2FY24_FinalTable[[#This Row],[Sum of Q2FY24_SVA$]]</f>
        <v>8212</v>
      </c>
      <c r="L81" s="38">
        <f>Q2FY24_FinalTable[[#This Row],[Sum of Q2FY24_CON$]]+Q2FY24_FinalTable[[#This Row],[Sum of Q2FY24_SVA$]]</f>
        <v>11062</v>
      </c>
    </row>
    <row r="82" spans="2:12" x14ac:dyDescent="0.2">
      <c r="B82" s="16" t="s">
        <v>126</v>
      </c>
      <c r="C82" s="23">
        <v>5932</v>
      </c>
      <c r="D82" s="23"/>
      <c r="E82" s="23"/>
      <c r="G82" t="s">
        <v>274</v>
      </c>
      <c r="I82" s="22">
        <v>8050</v>
      </c>
      <c r="J82" s="22">
        <v>8050</v>
      </c>
      <c r="K82" s="38">
        <f>Q2FY24_FinalTable[[#This Row],[Sum of Q2FY24_PI$]]-Q2FY24_FinalTable[[#This Row],[Sum of Q2FY24_SVA$]]</f>
        <v>0</v>
      </c>
      <c r="L82" s="38">
        <f>Q2FY24_FinalTable[[#This Row],[Sum of Q2FY24_CON$]]+Q2FY24_FinalTable[[#This Row],[Sum of Q2FY24_SVA$]]</f>
        <v>8050</v>
      </c>
    </row>
    <row r="83" spans="2:12" x14ac:dyDescent="0.2">
      <c r="B83" s="16" t="s">
        <v>127</v>
      </c>
      <c r="C83" s="23"/>
      <c r="D83" s="23">
        <v>6419</v>
      </c>
      <c r="E83" s="23"/>
      <c r="G83" t="s">
        <v>109</v>
      </c>
      <c r="I83" s="22">
        <v>8049</v>
      </c>
      <c r="K83" s="38">
        <f>Q2FY24_FinalTable[[#This Row],[Sum of Q2FY24_PI$]]-Q2FY24_FinalTable[[#This Row],[Sum of Q2FY24_SVA$]]</f>
        <v>8049</v>
      </c>
      <c r="L83" s="38">
        <f>Q2FY24_FinalTable[[#This Row],[Sum of Q2FY24_CON$]]+Q2FY24_FinalTable[[#This Row],[Sum of Q2FY24_SVA$]]</f>
        <v>0</v>
      </c>
    </row>
    <row r="84" spans="2:12" x14ac:dyDescent="0.2">
      <c r="B84" s="16" t="s">
        <v>129</v>
      </c>
      <c r="C84" s="23"/>
      <c r="D84" s="23">
        <v>15820</v>
      </c>
      <c r="E84" s="23"/>
      <c r="G84" t="s">
        <v>212</v>
      </c>
      <c r="I84" s="22">
        <v>7827</v>
      </c>
      <c r="K84" s="38">
        <f>Q2FY24_FinalTable[[#This Row],[Sum of Q2FY24_PI$]]-Q2FY24_FinalTable[[#This Row],[Sum of Q2FY24_SVA$]]</f>
        <v>7827</v>
      </c>
      <c r="L84" s="38">
        <f>Q2FY24_FinalTable[[#This Row],[Sum of Q2FY24_CON$]]+Q2FY24_FinalTable[[#This Row],[Sum of Q2FY24_SVA$]]</f>
        <v>0</v>
      </c>
    </row>
    <row r="85" spans="2:12" x14ac:dyDescent="0.2">
      <c r="B85" s="16" t="s">
        <v>133</v>
      </c>
      <c r="C85" s="23"/>
      <c r="D85" s="23"/>
      <c r="E85" s="23">
        <v>86</v>
      </c>
      <c r="G85" t="s">
        <v>228</v>
      </c>
      <c r="H85" s="22">
        <v>217411</v>
      </c>
      <c r="I85" s="22">
        <v>7606</v>
      </c>
      <c r="K85" s="38">
        <f>Q2FY24_FinalTable[[#This Row],[Sum of Q2FY24_PI$]]-Q2FY24_FinalTable[[#This Row],[Sum of Q2FY24_SVA$]]</f>
        <v>7606</v>
      </c>
      <c r="L85" s="38">
        <f>Q2FY24_FinalTable[[#This Row],[Sum of Q2FY24_CON$]]+Q2FY24_FinalTable[[#This Row],[Sum of Q2FY24_SVA$]]</f>
        <v>217411</v>
      </c>
    </row>
    <row r="86" spans="2:12" x14ac:dyDescent="0.2">
      <c r="B86" s="16" t="s">
        <v>134</v>
      </c>
      <c r="C86" s="23"/>
      <c r="D86" s="23"/>
      <c r="E86" s="23">
        <v>1466</v>
      </c>
      <c r="G86" t="s">
        <v>44</v>
      </c>
      <c r="I86" s="22">
        <v>7599</v>
      </c>
      <c r="K86" s="38">
        <f>Q2FY24_FinalTable[[#This Row],[Sum of Q2FY24_PI$]]-Q2FY24_FinalTable[[#This Row],[Sum of Q2FY24_SVA$]]</f>
        <v>7599</v>
      </c>
      <c r="L86" s="38">
        <f>Q2FY24_FinalTable[[#This Row],[Sum of Q2FY24_CON$]]+Q2FY24_FinalTable[[#This Row],[Sum of Q2FY24_SVA$]]</f>
        <v>0</v>
      </c>
    </row>
    <row r="87" spans="2:12" x14ac:dyDescent="0.2">
      <c r="B87" s="16" t="s">
        <v>136</v>
      </c>
      <c r="C87" s="23"/>
      <c r="D87" s="23"/>
      <c r="E87" s="23">
        <v>251</v>
      </c>
      <c r="G87" t="s">
        <v>118</v>
      </c>
      <c r="I87" s="22">
        <v>7570</v>
      </c>
      <c r="K87" s="38">
        <f>Q2FY24_FinalTable[[#This Row],[Sum of Q2FY24_PI$]]-Q2FY24_FinalTable[[#This Row],[Sum of Q2FY24_SVA$]]</f>
        <v>7570</v>
      </c>
      <c r="L87" s="38">
        <f>Q2FY24_FinalTable[[#This Row],[Sum of Q2FY24_CON$]]+Q2FY24_FinalTable[[#This Row],[Sum of Q2FY24_SVA$]]</f>
        <v>0</v>
      </c>
    </row>
    <row r="88" spans="2:12" x14ac:dyDescent="0.2">
      <c r="B88" s="16" t="s">
        <v>139</v>
      </c>
      <c r="C88" s="23"/>
      <c r="D88" s="23">
        <v>6208</v>
      </c>
      <c r="E88" s="23"/>
      <c r="G88" t="s">
        <v>198</v>
      </c>
      <c r="I88" s="22">
        <v>7389</v>
      </c>
      <c r="K88" s="38">
        <f>Q2FY24_FinalTable[[#This Row],[Sum of Q2FY24_PI$]]-Q2FY24_FinalTable[[#This Row],[Sum of Q2FY24_SVA$]]</f>
        <v>7389</v>
      </c>
      <c r="L88" s="38">
        <f>Q2FY24_FinalTable[[#This Row],[Sum of Q2FY24_CON$]]+Q2FY24_FinalTable[[#This Row],[Sum of Q2FY24_SVA$]]</f>
        <v>0</v>
      </c>
    </row>
    <row r="89" spans="2:12" x14ac:dyDescent="0.2">
      <c r="B89" s="16" t="s">
        <v>140</v>
      </c>
      <c r="C89" s="23"/>
      <c r="D89" s="23">
        <v>13856</v>
      </c>
      <c r="E89" s="23"/>
      <c r="G89" t="s">
        <v>92</v>
      </c>
      <c r="I89" s="22">
        <v>7269</v>
      </c>
      <c r="J89" s="22">
        <v>7269</v>
      </c>
      <c r="K89" s="38">
        <f>Q2FY24_FinalTable[[#This Row],[Sum of Q2FY24_PI$]]-Q2FY24_FinalTable[[#This Row],[Sum of Q2FY24_SVA$]]</f>
        <v>0</v>
      </c>
      <c r="L89" s="38">
        <f>Q2FY24_FinalTable[[#This Row],[Sum of Q2FY24_CON$]]+Q2FY24_FinalTable[[#This Row],[Sum of Q2FY24_SVA$]]</f>
        <v>7269</v>
      </c>
    </row>
    <row r="90" spans="2:12" x14ac:dyDescent="0.2">
      <c r="B90" s="16" t="s">
        <v>141</v>
      </c>
      <c r="C90" s="23"/>
      <c r="D90" s="23"/>
      <c r="E90" s="23">
        <v>455</v>
      </c>
      <c r="G90" t="s">
        <v>121</v>
      </c>
      <c r="H90" s="22">
        <v>43516</v>
      </c>
      <c r="I90" s="22">
        <v>7268</v>
      </c>
      <c r="K90" s="38">
        <f>Q2FY24_FinalTable[[#This Row],[Sum of Q2FY24_PI$]]-Q2FY24_FinalTable[[#This Row],[Sum of Q2FY24_SVA$]]</f>
        <v>7268</v>
      </c>
      <c r="L90" s="38">
        <f>Q2FY24_FinalTable[[#This Row],[Sum of Q2FY24_CON$]]+Q2FY24_FinalTable[[#This Row],[Sum of Q2FY24_SVA$]]</f>
        <v>43516</v>
      </c>
    </row>
    <row r="91" spans="2:12" x14ac:dyDescent="0.2">
      <c r="B91" s="16" t="s">
        <v>142</v>
      </c>
      <c r="C91" s="23">
        <v>8131</v>
      </c>
      <c r="D91" s="23"/>
      <c r="E91" s="23"/>
      <c r="G91" t="s">
        <v>226</v>
      </c>
      <c r="I91" s="22">
        <v>7172</v>
      </c>
      <c r="J91" s="22">
        <v>7172</v>
      </c>
      <c r="K91" s="38">
        <f>Q2FY24_FinalTable[[#This Row],[Sum of Q2FY24_PI$]]-Q2FY24_FinalTable[[#This Row],[Sum of Q2FY24_SVA$]]</f>
        <v>0</v>
      </c>
      <c r="L91" s="38">
        <f>Q2FY24_FinalTable[[#This Row],[Sum of Q2FY24_CON$]]+Q2FY24_FinalTable[[#This Row],[Sum of Q2FY24_SVA$]]</f>
        <v>7172</v>
      </c>
    </row>
    <row r="92" spans="2:12" x14ac:dyDescent="0.2">
      <c r="B92" s="16" t="s">
        <v>143</v>
      </c>
      <c r="C92" s="23"/>
      <c r="D92" s="23">
        <v>6380</v>
      </c>
      <c r="E92" s="23">
        <v>640</v>
      </c>
      <c r="G92" t="s">
        <v>175</v>
      </c>
      <c r="I92" s="22">
        <v>7156</v>
      </c>
      <c r="K92" s="38">
        <f>Q2FY24_FinalTable[[#This Row],[Sum of Q2FY24_PI$]]-Q2FY24_FinalTable[[#This Row],[Sum of Q2FY24_SVA$]]</f>
        <v>7156</v>
      </c>
      <c r="L92" s="38">
        <f>Q2FY24_FinalTable[[#This Row],[Sum of Q2FY24_CON$]]+Q2FY24_FinalTable[[#This Row],[Sum of Q2FY24_SVA$]]</f>
        <v>0</v>
      </c>
    </row>
    <row r="93" spans="2:12" x14ac:dyDescent="0.2">
      <c r="B93" s="16" t="s">
        <v>144</v>
      </c>
      <c r="C93" s="23"/>
      <c r="D93" s="23"/>
      <c r="E93" s="23">
        <v>120</v>
      </c>
      <c r="G93" t="s">
        <v>176</v>
      </c>
      <c r="I93" s="22">
        <v>6950</v>
      </c>
      <c r="K93" s="38">
        <f>Q2FY24_FinalTable[[#This Row],[Sum of Q2FY24_PI$]]-Q2FY24_FinalTable[[#This Row],[Sum of Q2FY24_SVA$]]</f>
        <v>6950</v>
      </c>
      <c r="L93" s="38">
        <f>Q2FY24_FinalTable[[#This Row],[Sum of Q2FY24_CON$]]+Q2FY24_FinalTable[[#This Row],[Sum of Q2FY24_SVA$]]</f>
        <v>0</v>
      </c>
    </row>
    <row r="94" spans="2:12" x14ac:dyDescent="0.2">
      <c r="B94" s="16" t="s">
        <v>145</v>
      </c>
      <c r="C94" s="23"/>
      <c r="D94" s="23"/>
      <c r="E94" s="23">
        <v>359</v>
      </c>
      <c r="G94" t="s">
        <v>195</v>
      </c>
      <c r="I94" s="22">
        <v>6873</v>
      </c>
      <c r="J94" s="22">
        <v>7017</v>
      </c>
      <c r="K94" s="38">
        <f>Q2FY24_FinalTable[[#This Row],[Sum of Q2FY24_PI$]]-Q2FY24_FinalTable[[#This Row],[Sum of Q2FY24_SVA$]]</f>
        <v>-144</v>
      </c>
      <c r="L94" s="38">
        <f>Q2FY24_FinalTable[[#This Row],[Sum of Q2FY24_CON$]]+Q2FY24_FinalTable[[#This Row],[Sum of Q2FY24_SVA$]]</f>
        <v>7017</v>
      </c>
    </row>
    <row r="95" spans="2:12" x14ac:dyDescent="0.2">
      <c r="B95" s="16" t="s">
        <v>146</v>
      </c>
      <c r="C95" s="23"/>
      <c r="D95" s="23">
        <v>6443</v>
      </c>
      <c r="E95" s="23"/>
      <c r="G95" t="s">
        <v>180</v>
      </c>
      <c r="I95" s="22">
        <v>6730</v>
      </c>
      <c r="J95" s="22">
        <v>6730</v>
      </c>
      <c r="K95" s="38">
        <f>Q2FY24_FinalTable[[#This Row],[Sum of Q2FY24_PI$]]-Q2FY24_FinalTable[[#This Row],[Sum of Q2FY24_SVA$]]</f>
        <v>0</v>
      </c>
      <c r="L95" s="38">
        <f>Q2FY24_FinalTable[[#This Row],[Sum of Q2FY24_CON$]]+Q2FY24_FinalTable[[#This Row],[Sum of Q2FY24_SVA$]]</f>
        <v>6730</v>
      </c>
    </row>
    <row r="96" spans="2:12" x14ac:dyDescent="0.2">
      <c r="B96" s="16" t="s">
        <v>148</v>
      </c>
      <c r="C96" s="23"/>
      <c r="D96" s="23"/>
      <c r="E96" s="23">
        <v>454</v>
      </c>
      <c r="G96" t="s">
        <v>146</v>
      </c>
      <c r="I96" s="22">
        <v>6443</v>
      </c>
      <c r="K96" s="38">
        <f>Q2FY24_FinalTable[[#This Row],[Sum of Q2FY24_PI$]]-Q2FY24_FinalTable[[#This Row],[Sum of Q2FY24_SVA$]]</f>
        <v>6443</v>
      </c>
      <c r="L96" s="38">
        <f>Q2FY24_FinalTable[[#This Row],[Sum of Q2FY24_CON$]]+Q2FY24_FinalTable[[#This Row],[Sum of Q2FY24_SVA$]]</f>
        <v>0</v>
      </c>
    </row>
    <row r="97" spans="2:12" x14ac:dyDescent="0.2">
      <c r="B97" s="16" t="s">
        <v>149</v>
      </c>
      <c r="C97" s="23">
        <v>19835</v>
      </c>
      <c r="D97" s="23"/>
      <c r="E97" s="23"/>
      <c r="G97" t="s">
        <v>127</v>
      </c>
      <c r="I97" s="22">
        <v>6419</v>
      </c>
      <c r="K97" s="38">
        <f>Q2FY24_FinalTable[[#This Row],[Sum of Q2FY24_PI$]]-Q2FY24_FinalTable[[#This Row],[Sum of Q2FY24_SVA$]]</f>
        <v>6419</v>
      </c>
      <c r="L97" s="38">
        <f>Q2FY24_FinalTable[[#This Row],[Sum of Q2FY24_CON$]]+Q2FY24_FinalTable[[#This Row],[Sum of Q2FY24_SVA$]]</f>
        <v>0</v>
      </c>
    </row>
    <row r="98" spans="2:12" x14ac:dyDescent="0.2">
      <c r="B98" s="16" t="s">
        <v>151</v>
      </c>
      <c r="C98" s="23">
        <v>102452</v>
      </c>
      <c r="D98" s="23"/>
      <c r="E98" s="23">
        <v>3684</v>
      </c>
      <c r="G98" t="s">
        <v>7</v>
      </c>
      <c r="I98" s="22">
        <v>6390</v>
      </c>
      <c r="J98" s="22">
        <v>2844</v>
      </c>
      <c r="K98" s="38">
        <f>Q2FY24_FinalTable[[#This Row],[Sum of Q2FY24_PI$]]-Q2FY24_FinalTable[[#This Row],[Sum of Q2FY24_SVA$]]</f>
        <v>3546</v>
      </c>
      <c r="L98" s="38">
        <f>Q2FY24_FinalTable[[#This Row],[Sum of Q2FY24_CON$]]+Q2FY24_FinalTable[[#This Row],[Sum of Q2FY24_SVA$]]</f>
        <v>2844</v>
      </c>
    </row>
    <row r="99" spans="2:12" x14ac:dyDescent="0.2">
      <c r="B99" s="16" t="s">
        <v>152</v>
      </c>
      <c r="C99" s="23">
        <v>4652897</v>
      </c>
      <c r="D99" s="23">
        <v>311662</v>
      </c>
      <c r="E99" s="23">
        <v>11870</v>
      </c>
      <c r="G99" t="s">
        <v>143</v>
      </c>
      <c r="I99" s="22">
        <v>6380</v>
      </c>
      <c r="J99" s="22">
        <v>640</v>
      </c>
      <c r="K99" s="38">
        <f>Q2FY24_FinalTable[[#This Row],[Sum of Q2FY24_PI$]]-Q2FY24_FinalTable[[#This Row],[Sum of Q2FY24_SVA$]]</f>
        <v>5740</v>
      </c>
      <c r="L99" s="38">
        <f>Q2FY24_FinalTable[[#This Row],[Sum of Q2FY24_CON$]]+Q2FY24_FinalTable[[#This Row],[Sum of Q2FY24_SVA$]]</f>
        <v>640</v>
      </c>
    </row>
    <row r="100" spans="2:12" x14ac:dyDescent="0.2">
      <c r="B100" s="16" t="s">
        <v>153</v>
      </c>
      <c r="C100" s="23">
        <v>46552</v>
      </c>
      <c r="D100" s="23">
        <v>13090</v>
      </c>
      <c r="E100" s="23"/>
      <c r="G100" t="s">
        <v>294</v>
      </c>
      <c r="I100" s="22">
        <v>6329</v>
      </c>
      <c r="K100" s="38">
        <f>Q2FY24_FinalTable[[#This Row],[Sum of Q2FY24_PI$]]-Q2FY24_FinalTable[[#This Row],[Sum of Q2FY24_SVA$]]</f>
        <v>6329</v>
      </c>
      <c r="L100" s="38">
        <f>Q2FY24_FinalTable[[#This Row],[Sum of Q2FY24_CON$]]+Q2FY24_FinalTable[[#This Row],[Sum of Q2FY24_SVA$]]</f>
        <v>0</v>
      </c>
    </row>
    <row r="101" spans="2:12" x14ac:dyDescent="0.2">
      <c r="B101" s="16" t="s">
        <v>154</v>
      </c>
      <c r="C101" s="23"/>
      <c r="D101" s="23">
        <v>8865</v>
      </c>
      <c r="E101" s="23"/>
      <c r="G101" t="s">
        <v>139</v>
      </c>
      <c r="I101" s="22">
        <v>6208</v>
      </c>
      <c r="K101" s="38">
        <f>Q2FY24_FinalTable[[#This Row],[Sum of Q2FY24_PI$]]-Q2FY24_FinalTable[[#This Row],[Sum of Q2FY24_SVA$]]</f>
        <v>6208</v>
      </c>
      <c r="L101" s="38">
        <f>Q2FY24_FinalTable[[#This Row],[Sum of Q2FY24_CON$]]+Q2FY24_FinalTable[[#This Row],[Sum of Q2FY24_SVA$]]</f>
        <v>0</v>
      </c>
    </row>
    <row r="102" spans="2:12" x14ac:dyDescent="0.2">
      <c r="B102" s="16" t="s">
        <v>155</v>
      </c>
      <c r="C102" s="23"/>
      <c r="D102" s="23"/>
      <c r="E102" s="23">
        <v>1679</v>
      </c>
      <c r="G102" t="s">
        <v>189</v>
      </c>
      <c r="I102" s="22">
        <v>6138</v>
      </c>
      <c r="K102" s="38">
        <f>Q2FY24_FinalTable[[#This Row],[Sum of Q2FY24_PI$]]-Q2FY24_FinalTable[[#This Row],[Sum of Q2FY24_SVA$]]</f>
        <v>6138</v>
      </c>
      <c r="L102" s="38">
        <f>Q2FY24_FinalTable[[#This Row],[Sum of Q2FY24_CON$]]+Q2FY24_FinalTable[[#This Row],[Sum of Q2FY24_SVA$]]</f>
        <v>0</v>
      </c>
    </row>
    <row r="103" spans="2:12" x14ac:dyDescent="0.2">
      <c r="B103" s="16" t="s">
        <v>156</v>
      </c>
      <c r="C103" s="23">
        <v>118131</v>
      </c>
      <c r="D103" s="23"/>
      <c r="E103" s="23"/>
      <c r="G103" t="s">
        <v>248</v>
      </c>
      <c r="H103" s="22">
        <v>379535</v>
      </c>
      <c r="K103" s="38">
        <f>Q2FY24_FinalTable[[#This Row],[Sum of Q2FY24_PI$]]-Q2FY24_FinalTable[[#This Row],[Sum of Q2FY24_SVA$]]</f>
        <v>0</v>
      </c>
      <c r="L103" s="38">
        <f>Q2FY24_FinalTable[[#This Row],[Sum of Q2FY24_CON$]]+Q2FY24_FinalTable[[#This Row],[Sum of Q2FY24_SVA$]]</f>
        <v>379535</v>
      </c>
    </row>
    <row r="104" spans="2:12" x14ac:dyDescent="0.2">
      <c r="B104" s="16" t="s">
        <v>157</v>
      </c>
      <c r="C104" s="23"/>
      <c r="D104" s="23"/>
      <c r="E104" s="23">
        <v>173</v>
      </c>
      <c r="G104" t="s">
        <v>170</v>
      </c>
      <c r="H104" s="22">
        <v>148683</v>
      </c>
      <c r="K104" s="38">
        <f>Q2FY24_FinalTable[[#This Row],[Sum of Q2FY24_PI$]]-Q2FY24_FinalTable[[#This Row],[Sum of Q2FY24_SVA$]]</f>
        <v>0</v>
      </c>
      <c r="L104" s="38">
        <f>Q2FY24_FinalTable[[#This Row],[Sum of Q2FY24_CON$]]+Q2FY24_FinalTable[[#This Row],[Sum of Q2FY24_SVA$]]</f>
        <v>148683</v>
      </c>
    </row>
    <row r="105" spans="2:12" x14ac:dyDescent="0.2">
      <c r="B105" s="16" t="s">
        <v>158</v>
      </c>
      <c r="C105" s="23"/>
      <c r="D105" s="23">
        <v>33580</v>
      </c>
      <c r="E105" s="23">
        <v>22945</v>
      </c>
      <c r="G105" t="s">
        <v>97</v>
      </c>
      <c r="H105" s="22">
        <v>136392</v>
      </c>
      <c r="K105" s="38">
        <f>Q2FY24_FinalTable[[#This Row],[Sum of Q2FY24_PI$]]-Q2FY24_FinalTable[[#This Row],[Sum of Q2FY24_SVA$]]</f>
        <v>0</v>
      </c>
      <c r="L105" s="38">
        <f>Q2FY24_FinalTable[[#This Row],[Sum of Q2FY24_CON$]]+Q2FY24_FinalTable[[#This Row],[Sum of Q2FY24_SVA$]]</f>
        <v>136392</v>
      </c>
    </row>
    <row r="106" spans="2:12" x14ac:dyDescent="0.2">
      <c r="B106" s="16" t="s">
        <v>159</v>
      </c>
      <c r="C106" s="23"/>
      <c r="D106" s="23">
        <v>22618</v>
      </c>
      <c r="E106" s="23"/>
      <c r="G106" t="s">
        <v>156</v>
      </c>
      <c r="H106" s="22">
        <v>118131</v>
      </c>
      <c r="K106" s="38">
        <f>Q2FY24_FinalTable[[#This Row],[Sum of Q2FY24_PI$]]-Q2FY24_FinalTable[[#This Row],[Sum of Q2FY24_SVA$]]</f>
        <v>0</v>
      </c>
      <c r="L106" s="38">
        <f>Q2FY24_FinalTable[[#This Row],[Sum of Q2FY24_CON$]]+Q2FY24_FinalTable[[#This Row],[Sum of Q2FY24_SVA$]]</f>
        <v>118131</v>
      </c>
    </row>
    <row r="107" spans="2:12" x14ac:dyDescent="0.2">
      <c r="B107" s="16" t="s">
        <v>160</v>
      </c>
      <c r="C107" s="23"/>
      <c r="D107" s="23"/>
      <c r="E107" s="23">
        <v>105</v>
      </c>
      <c r="G107" t="s">
        <v>282</v>
      </c>
      <c r="H107" s="22">
        <v>118020</v>
      </c>
      <c r="K107" s="38">
        <f>Q2FY24_FinalTable[[#This Row],[Sum of Q2FY24_PI$]]-Q2FY24_FinalTable[[#This Row],[Sum of Q2FY24_SVA$]]</f>
        <v>0</v>
      </c>
      <c r="L107" s="38">
        <f>Q2FY24_FinalTable[[#This Row],[Sum of Q2FY24_CON$]]+Q2FY24_FinalTable[[#This Row],[Sum of Q2FY24_SVA$]]</f>
        <v>118020</v>
      </c>
    </row>
    <row r="108" spans="2:12" x14ac:dyDescent="0.2">
      <c r="B108" s="16" t="s">
        <v>161</v>
      </c>
      <c r="C108" s="23">
        <v>36268</v>
      </c>
      <c r="D108" s="23">
        <v>243380</v>
      </c>
      <c r="E108" s="23">
        <v>155400</v>
      </c>
      <c r="G108" t="s">
        <v>230</v>
      </c>
      <c r="H108" s="22">
        <v>115044</v>
      </c>
      <c r="K108" s="38">
        <f>Q2FY24_FinalTable[[#This Row],[Sum of Q2FY24_PI$]]-Q2FY24_FinalTable[[#This Row],[Sum of Q2FY24_SVA$]]</f>
        <v>0</v>
      </c>
      <c r="L108" s="38">
        <f>Q2FY24_FinalTable[[#This Row],[Sum of Q2FY24_CON$]]+Q2FY24_FinalTable[[#This Row],[Sum of Q2FY24_SVA$]]</f>
        <v>115044</v>
      </c>
    </row>
    <row r="109" spans="2:12" x14ac:dyDescent="0.2">
      <c r="B109" s="16" t="s">
        <v>162</v>
      </c>
      <c r="C109" s="23">
        <v>138789</v>
      </c>
      <c r="D109" s="23">
        <v>11440</v>
      </c>
      <c r="E109" s="23"/>
      <c r="G109" t="s">
        <v>123</v>
      </c>
      <c r="H109" s="22">
        <v>104576</v>
      </c>
      <c r="K109" s="38">
        <f>Q2FY24_FinalTable[[#This Row],[Sum of Q2FY24_PI$]]-Q2FY24_FinalTable[[#This Row],[Sum of Q2FY24_SVA$]]</f>
        <v>0</v>
      </c>
      <c r="L109" s="38">
        <f>Q2FY24_FinalTable[[#This Row],[Sum of Q2FY24_CON$]]+Q2FY24_FinalTable[[#This Row],[Sum of Q2FY24_SVA$]]</f>
        <v>104576</v>
      </c>
    </row>
    <row r="110" spans="2:12" x14ac:dyDescent="0.2">
      <c r="B110" s="16" t="s">
        <v>164</v>
      </c>
      <c r="C110" s="23">
        <v>29411</v>
      </c>
      <c r="D110" s="23"/>
      <c r="E110" s="23"/>
      <c r="G110" t="s">
        <v>151</v>
      </c>
      <c r="H110" s="22">
        <v>102452</v>
      </c>
      <c r="J110" s="22">
        <v>3684</v>
      </c>
      <c r="K110" s="38"/>
      <c r="L110" s="38">
        <f>Q2FY24_FinalTable[[#This Row],[Sum of Q2FY24_CON$]]+Q2FY24_FinalTable[[#This Row],[Sum of Q2FY24_SVA$]]</f>
        <v>106136</v>
      </c>
    </row>
    <row r="111" spans="2:12" x14ac:dyDescent="0.2">
      <c r="B111" s="16" t="s">
        <v>166</v>
      </c>
      <c r="C111" s="23">
        <v>11224</v>
      </c>
      <c r="D111" s="23"/>
      <c r="E111" s="23">
        <v>3843</v>
      </c>
      <c r="G111" t="s">
        <v>247</v>
      </c>
      <c r="H111" s="22">
        <v>94351</v>
      </c>
      <c r="K111" s="38">
        <f>Q2FY24_FinalTable[[#This Row],[Sum of Q2FY24_PI$]]-Q2FY24_FinalTable[[#This Row],[Sum of Q2FY24_SVA$]]</f>
        <v>0</v>
      </c>
      <c r="L111" s="38">
        <f>Q2FY24_FinalTable[[#This Row],[Sum of Q2FY24_CON$]]+Q2FY24_FinalTable[[#This Row],[Sum of Q2FY24_SVA$]]</f>
        <v>94351</v>
      </c>
    </row>
    <row r="112" spans="2:12" x14ac:dyDescent="0.2">
      <c r="B112" s="16" t="s">
        <v>167</v>
      </c>
      <c r="C112" s="23"/>
      <c r="D112" s="23"/>
      <c r="E112" s="23">
        <v>554</v>
      </c>
      <c r="G112" t="s">
        <v>211</v>
      </c>
      <c r="H112" s="22">
        <v>89313</v>
      </c>
      <c r="K112" s="38">
        <f>Q2FY24_FinalTable[[#This Row],[Sum of Q2FY24_PI$]]-Q2FY24_FinalTable[[#This Row],[Sum of Q2FY24_SVA$]]</f>
        <v>0</v>
      </c>
      <c r="L112" s="38">
        <f>Q2FY24_FinalTable[[#This Row],[Sum of Q2FY24_CON$]]+Q2FY24_FinalTable[[#This Row],[Sum of Q2FY24_SVA$]]</f>
        <v>89313</v>
      </c>
    </row>
    <row r="113" spans="2:12" x14ac:dyDescent="0.2">
      <c r="B113" s="16" t="s">
        <v>168</v>
      </c>
      <c r="C113" s="23"/>
      <c r="D113" s="23">
        <v>8737</v>
      </c>
      <c r="E113" s="23">
        <v>8471</v>
      </c>
      <c r="G113" t="s">
        <v>181</v>
      </c>
      <c r="H113" s="22">
        <v>85384</v>
      </c>
      <c r="K113" s="38">
        <f>Q2FY24_FinalTable[[#This Row],[Sum of Q2FY24_PI$]]-Q2FY24_FinalTable[[#This Row],[Sum of Q2FY24_SVA$]]</f>
        <v>0</v>
      </c>
      <c r="L113" s="38">
        <f>Q2FY24_FinalTable[[#This Row],[Sum of Q2FY24_CON$]]+Q2FY24_FinalTable[[#This Row],[Sum of Q2FY24_SVA$]]</f>
        <v>85384</v>
      </c>
    </row>
    <row r="114" spans="2:12" x14ac:dyDescent="0.2">
      <c r="B114" s="16" t="s">
        <v>169</v>
      </c>
      <c r="C114" s="23">
        <v>10130</v>
      </c>
      <c r="D114" s="23"/>
      <c r="E114" s="23"/>
      <c r="G114" t="s">
        <v>28</v>
      </c>
      <c r="H114" s="22">
        <v>74451</v>
      </c>
      <c r="K114" s="38">
        <f>Q2FY24_FinalTable[[#This Row],[Sum of Q2FY24_PI$]]-Q2FY24_FinalTable[[#This Row],[Sum of Q2FY24_SVA$]]</f>
        <v>0</v>
      </c>
      <c r="L114" s="38">
        <f>Q2FY24_FinalTable[[#This Row],[Sum of Q2FY24_CON$]]+Q2FY24_FinalTable[[#This Row],[Sum of Q2FY24_SVA$]]</f>
        <v>74451</v>
      </c>
    </row>
    <row r="115" spans="2:12" x14ac:dyDescent="0.2">
      <c r="B115" s="16" t="s">
        <v>170</v>
      </c>
      <c r="C115" s="23">
        <v>148683</v>
      </c>
      <c r="D115" s="23"/>
      <c r="E115" s="23"/>
      <c r="G115" t="s">
        <v>122</v>
      </c>
      <c r="H115" s="22">
        <v>72390</v>
      </c>
      <c r="K115" s="38">
        <f>Q2FY24_FinalTable[[#This Row],[Sum of Q2FY24_PI$]]-Q2FY24_FinalTable[[#This Row],[Sum of Q2FY24_SVA$]]</f>
        <v>0</v>
      </c>
      <c r="L115" s="38">
        <f>Q2FY24_FinalTable[[#This Row],[Sum of Q2FY24_CON$]]+Q2FY24_FinalTable[[#This Row],[Sum of Q2FY24_SVA$]]</f>
        <v>72390</v>
      </c>
    </row>
    <row r="116" spans="2:12" x14ac:dyDescent="0.2">
      <c r="B116" s="16" t="s">
        <v>172</v>
      </c>
      <c r="C116" s="23"/>
      <c r="D116" s="23">
        <v>17802</v>
      </c>
      <c r="E116" s="23"/>
      <c r="G116" t="s">
        <v>177</v>
      </c>
      <c r="H116" s="22">
        <v>71092</v>
      </c>
      <c r="K116" s="38">
        <f>Q2FY24_FinalTable[[#This Row],[Sum of Q2FY24_PI$]]-Q2FY24_FinalTable[[#This Row],[Sum of Q2FY24_SVA$]]</f>
        <v>0</v>
      </c>
      <c r="L116" s="38">
        <f>Q2FY24_FinalTable[[#This Row],[Sum of Q2FY24_CON$]]+Q2FY24_FinalTable[[#This Row],[Sum of Q2FY24_SVA$]]</f>
        <v>71092</v>
      </c>
    </row>
    <row r="117" spans="2:12" x14ac:dyDescent="0.2">
      <c r="B117" s="16" t="s">
        <v>173</v>
      </c>
      <c r="C117" s="23">
        <v>261607</v>
      </c>
      <c r="D117" s="23">
        <v>154789</v>
      </c>
      <c r="E117" s="23">
        <v>5627</v>
      </c>
      <c r="G117" t="s">
        <v>197</v>
      </c>
      <c r="H117" s="22">
        <v>68040</v>
      </c>
      <c r="K117" s="38">
        <f>Q2FY24_FinalTable[[#This Row],[Sum of Q2FY24_PI$]]-Q2FY24_FinalTable[[#This Row],[Sum of Q2FY24_SVA$]]</f>
        <v>0</v>
      </c>
      <c r="L117" s="38">
        <f>Q2FY24_FinalTable[[#This Row],[Sum of Q2FY24_CON$]]+Q2FY24_FinalTable[[#This Row],[Sum of Q2FY24_SVA$]]</f>
        <v>68040</v>
      </c>
    </row>
    <row r="118" spans="2:12" x14ac:dyDescent="0.2">
      <c r="B118" s="16" t="s">
        <v>174</v>
      </c>
      <c r="C118" s="23">
        <v>88768</v>
      </c>
      <c r="D118" s="23">
        <v>42741</v>
      </c>
      <c r="E118" s="23"/>
      <c r="G118" t="s">
        <v>252</v>
      </c>
      <c r="H118" s="22">
        <v>66254</v>
      </c>
      <c r="J118" s="22">
        <v>1183</v>
      </c>
      <c r="K118" s="38"/>
      <c r="L118" s="38">
        <f>Q2FY24_FinalTable[[#This Row],[Sum of Q2FY24_CON$]]+Q2FY24_FinalTable[[#This Row],[Sum of Q2FY24_SVA$]]</f>
        <v>67437</v>
      </c>
    </row>
    <row r="119" spans="2:12" x14ac:dyDescent="0.2">
      <c r="B119" s="16" t="s">
        <v>175</v>
      </c>
      <c r="C119" s="23"/>
      <c r="D119" s="23">
        <v>7156</v>
      </c>
      <c r="E119" s="23"/>
      <c r="G119" t="s">
        <v>255</v>
      </c>
      <c r="H119" s="22">
        <v>64049</v>
      </c>
      <c r="K119" s="38">
        <f>Q2FY24_FinalTable[[#This Row],[Sum of Q2FY24_PI$]]-Q2FY24_FinalTable[[#This Row],[Sum of Q2FY24_SVA$]]</f>
        <v>0</v>
      </c>
      <c r="L119" s="38">
        <f>Q2FY24_FinalTable[[#This Row],[Sum of Q2FY24_CON$]]+Q2FY24_FinalTable[[#This Row],[Sum of Q2FY24_SVA$]]</f>
        <v>64049</v>
      </c>
    </row>
    <row r="120" spans="2:12" x14ac:dyDescent="0.2">
      <c r="B120" s="16" t="s">
        <v>176</v>
      </c>
      <c r="C120" s="23"/>
      <c r="D120" s="23">
        <v>6950</v>
      </c>
      <c r="E120" s="23"/>
      <c r="G120" t="s">
        <v>26</v>
      </c>
      <c r="H120" s="22">
        <v>59116</v>
      </c>
      <c r="K120" s="38">
        <f>Q2FY24_FinalTable[[#This Row],[Sum of Q2FY24_PI$]]-Q2FY24_FinalTable[[#This Row],[Sum of Q2FY24_SVA$]]</f>
        <v>0</v>
      </c>
      <c r="L120" s="38">
        <f>Q2FY24_FinalTable[[#This Row],[Sum of Q2FY24_CON$]]+Q2FY24_FinalTable[[#This Row],[Sum of Q2FY24_SVA$]]</f>
        <v>59116</v>
      </c>
    </row>
    <row r="121" spans="2:12" x14ac:dyDescent="0.2">
      <c r="B121" s="16" t="s">
        <v>177</v>
      </c>
      <c r="C121" s="23">
        <v>71092</v>
      </c>
      <c r="D121" s="23"/>
      <c r="E121" s="23"/>
      <c r="G121" t="s">
        <v>68</v>
      </c>
      <c r="H121" s="22">
        <v>51841</v>
      </c>
      <c r="K121" s="38">
        <f>Q2FY24_FinalTable[[#This Row],[Sum of Q2FY24_PI$]]-Q2FY24_FinalTable[[#This Row],[Sum of Q2FY24_SVA$]]</f>
        <v>0</v>
      </c>
      <c r="L121" s="38">
        <f>Q2FY24_FinalTable[[#This Row],[Sum of Q2FY24_CON$]]+Q2FY24_FinalTable[[#This Row],[Sum of Q2FY24_SVA$]]</f>
        <v>51841</v>
      </c>
    </row>
    <row r="122" spans="2:12" x14ac:dyDescent="0.2">
      <c r="B122" s="16" t="s">
        <v>178</v>
      </c>
      <c r="C122" s="23">
        <v>127509</v>
      </c>
      <c r="D122" s="23">
        <v>28665</v>
      </c>
      <c r="E122" s="23"/>
      <c r="G122" t="s">
        <v>257</v>
      </c>
      <c r="H122" s="22">
        <v>48455</v>
      </c>
      <c r="K122" s="38">
        <f>Q2FY24_FinalTable[[#This Row],[Sum of Q2FY24_PI$]]-Q2FY24_FinalTable[[#This Row],[Sum of Q2FY24_SVA$]]</f>
        <v>0</v>
      </c>
      <c r="L122" s="38">
        <f>Q2FY24_FinalTable[[#This Row],[Sum of Q2FY24_CON$]]+Q2FY24_FinalTable[[#This Row],[Sum of Q2FY24_SVA$]]</f>
        <v>48455</v>
      </c>
    </row>
    <row r="123" spans="2:12" x14ac:dyDescent="0.2">
      <c r="B123" s="16" t="s">
        <v>179</v>
      </c>
      <c r="C123" s="23">
        <v>16867</v>
      </c>
      <c r="D123" s="23">
        <v>21107</v>
      </c>
      <c r="E123" s="23">
        <v>11754</v>
      </c>
      <c r="G123" t="s">
        <v>32</v>
      </c>
      <c r="H123" s="22">
        <v>47782</v>
      </c>
      <c r="K123" s="38">
        <f>Q2FY24_FinalTable[[#This Row],[Sum of Q2FY24_PI$]]-Q2FY24_FinalTable[[#This Row],[Sum of Q2FY24_SVA$]]</f>
        <v>0</v>
      </c>
      <c r="L123" s="38">
        <f>Q2FY24_FinalTable[[#This Row],[Sum of Q2FY24_CON$]]+Q2FY24_FinalTable[[#This Row],[Sum of Q2FY24_SVA$]]</f>
        <v>47782</v>
      </c>
    </row>
    <row r="124" spans="2:12" x14ac:dyDescent="0.2">
      <c r="B124" s="16" t="s">
        <v>163</v>
      </c>
      <c r="C124" s="23">
        <v>10238</v>
      </c>
      <c r="D124" s="23"/>
      <c r="E124" s="23"/>
      <c r="G124" t="s">
        <v>65</v>
      </c>
      <c r="H124" s="22">
        <v>38358</v>
      </c>
      <c r="K124" s="38">
        <f>Q2FY24_FinalTable[[#This Row],[Sum of Q2FY24_PI$]]-Q2FY24_FinalTable[[#This Row],[Sum of Q2FY24_SVA$]]</f>
        <v>0</v>
      </c>
      <c r="L124" s="38">
        <f>Q2FY24_FinalTable[[#This Row],[Sum of Q2FY24_CON$]]+Q2FY24_FinalTable[[#This Row],[Sum of Q2FY24_SVA$]]</f>
        <v>38358</v>
      </c>
    </row>
    <row r="125" spans="2:12" x14ac:dyDescent="0.2">
      <c r="B125" s="16" t="s">
        <v>180</v>
      </c>
      <c r="C125" s="23"/>
      <c r="D125" s="23">
        <v>6730</v>
      </c>
      <c r="E125" s="23">
        <v>6730</v>
      </c>
      <c r="G125" t="s">
        <v>83</v>
      </c>
      <c r="H125" s="22">
        <v>31686</v>
      </c>
      <c r="K125" s="38">
        <f>Q2FY24_FinalTable[[#This Row],[Sum of Q2FY24_PI$]]-Q2FY24_FinalTable[[#This Row],[Sum of Q2FY24_SVA$]]</f>
        <v>0</v>
      </c>
      <c r="L125" s="38">
        <f>Q2FY24_FinalTable[[#This Row],[Sum of Q2FY24_CON$]]+Q2FY24_FinalTable[[#This Row],[Sum of Q2FY24_SVA$]]</f>
        <v>31686</v>
      </c>
    </row>
    <row r="126" spans="2:12" x14ac:dyDescent="0.2">
      <c r="B126" s="16" t="s">
        <v>181</v>
      </c>
      <c r="C126" s="23">
        <v>85384</v>
      </c>
      <c r="D126" s="23"/>
      <c r="E126" s="23"/>
      <c r="G126" t="s">
        <v>164</v>
      </c>
      <c r="H126" s="22">
        <v>29411</v>
      </c>
      <c r="K126" s="38">
        <f>Q2FY24_FinalTable[[#This Row],[Sum of Q2FY24_PI$]]-Q2FY24_FinalTable[[#This Row],[Sum of Q2FY24_SVA$]]</f>
        <v>0</v>
      </c>
      <c r="L126" s="38">
        <f>Q2FY24_FinalTable[[#This Row],[Sum of Q2FY24_CON$]]+Q2FY24_FinalTable[[#This Row],[Sum of Q2FY24_SVA$]]</f>
        <v>29411</v>
      </c>
    </row>
    <row r="127" spans="2:12" x14ac:dyDescent="0.2">
      <c r="B127" s="16" t="s">
        <v>184</v>
      </c>
      <c r="C127" s="23">
        <v>9572</v>
      </c>
      <c r="D127" s="23"/>
      <c r="E127" s="23"/>
      <c r="G127" t="s">
        <v>19</v>
      </c>
      <c r="H127" s="22">
        <v>26210</v>
      </c>
      <c r="K127" s="38">
        <f>Q2FY24_FinalTable[[#This Row],[Sum of Q2FY24_PI$]]-Q2FY24_FinalTable[[#This Row],[Sum of Q2FY24_SVA$]]</f>
        <v>0</v>
      </c>
      <c r="L127" s="38">
        <f>Q2FY24_FinalTable[[#This Row],[Sum of Q2FY24_CON$]]+Q2FY24_FinalTable[[#This Row],[Sum of Q2FY24_SVA$]]</f>
        <v>26210</v>
      </c>
    </row>
    <row r="128" spans="2:12" x14ac:dyDescent="0.2">
      <c r="B128" s="16" t="s">
        <v>185</v>
      </c>
      <c r="C128" s="23">
        <v>165046</v>
      </c>
      <c r="D128" s="23">
        <v>25166</v>
      </c>
      <c r="E128" s="23">
        <v>17315</v>
      </c>
      <c r="G128" t="s">
        <v>111</v>
      </c>
      <c r="H128" s="22">
        <v>21967</v>
      </c>
      <c r="K128" s="38">
        <f>Q2FY24_FinalTable[[#This Row],[Sum of Q2FY24_PI$]]-Q2FY24_FinalTable[[#This Row],[Sum of Q2FY24_SVA$]]</f>
        <v>0</v>
      </c>
      <c r="L128" s="38">
        <f>Q2FY24_FinalTable[[#This Row],[Sum of Q2FY24_CON$]]+Q2FY24_FinalTable[[#This Row],[Sum of Q2FY24_SVA$]]</f>
        <v>21967</v>
      </c>
    </row>
    <row r="129" spans="2:12" x14ac:dyDescent="0.2">
      <c r="B129" s="16" t="s">
        <v>186</v>
      </c>
      <c r="C129" s="23"/>
      <c r="D129" s="23">
        <v>20041</v>
      </c>
      <c r="E129" s="23"/>
      <c r="G129" t="s">
        <v>69</v>
      </c>
      <c r="H129" s="22">
        <v>21886</v>
      </c>
      <c r="K129" s="38">
        <f>Q2FY24_FinalTable[[#This Row],[Sum of Q2FY24_PI$]]-Q2FY24_FinalTable[[#This Row],[Sum of Q2FY24_SVA$]]</f>
        <v>0</v>
      </c>
      <c r="L129" s="38">
        <f>Q2FY24_FinalTable[[#This Row],[Sum of Q2FY24_CON$]]+Q2FY24_FinalTable[[#This Row],[Sum of Q2FY24_SVA$]]</f>
        <v>21886</v>
      </c>
    </row>
    <row r="130" spans="2:12" x14ac:dyDescent="0.2">
      <c r="B130" s="16" t="s">
        <v>188</v>
      </c>
      <c r="C130" s="23"/>
      <c r="D130" s="23">
        <v>8219</v>
      </c>
      <c r="E130" s="23">
        <v>3049</v>
      </c>
      <c r="G130" t="s">
        <v>149</v>
      </c>
      <c r="H130" s="22">
        <v>19835</v>
      </c>
      <c r="K130" s="38">
        <f>Q2FY24_FinalTable[[#This Row],[Sum of Q2FY24_PI$]]-Q2FY24_FinalTable[[#This Row],[Sum of Q2FY24_SVA$]]</f>
        <v>0</v>
      </c>
      <c r="L130" s="38">
        <f>Q2FY24_FinalTable[[#This Row],[Sum of Q2FY24_CON$]]+Q2FY24_FinalTable[[#This Row],[Sum of Q2FY24_SVA$]]</f>
        <v>19835</v>
      </c>
    </row>
    <row r="131" spans="2:12" x14ac:dyDescent="0.2">
      <c r="B131" s="16" t="s">
        <v>189</v>
      </c>
      <c r="C131" s="23"/>
      <c r="D131" s="23">
        <v>6138</v>
      </c>
      <c r="E131" s="23"/>
      <c r="G131" t="s">
        <v>124</v>
      </c>
      <c r="H131" s="22">
        <v>18762</v>
      </c>
      <c r="K131" s="38">
        <f>Q2FY24_FinalTable[[#This Row],[Sum of Q2FY24_PI$]]-Q2FY24_FinalTable[[#This Row],[Sum of Q2FY24_SVA$]]</f>
        <v>0</v>
      </c>
      <c r="L131" s="38">
        <f>Q2FY24_FinalTable[[#This Row],[Sum of Q2FY24_CON$]]+Q2FY24_FinalTable[[#This Row],[Sum of Q2FY24_SVA$]]</f>
        <v>18762</v>
      </c>
    </row>
    <row r="132" spans="2:12" x14ac:dyDescent="0.2">
      <c r="B132" s="16" t="s">
        <v>190</v>
      </c>
      <c r="C132" s="23">
        <v>171677</v>
      </c>
      <c r="D132" s="23">
        <v>24914</v>
      </c>
      <c r="E132" s="23"/>
      <c r="G132" t="s">
        <v>218</v>
      </c>
      <c r="H132" s="22">
        <v>17838</v>
      </c>
      <c r="K132" s="38">
        <f>Q2FY24_FinalTable[[#This Row],[Sum of Q2FY24_PI$]]-Q2FY24_FinalTable[[#This Row],[Sum of Q2FY24_SVA$]]</f>
        <v>0</v>
      </c>
      <c r="L132" s="38">
        <f>Q2FY24_FinalTable[[#This Row],[Sum of Q2FY24_CON$]]+Q2FY24_FinalTable[[#This Row],[Sum of Q2FY24_SVA$]]</f>
        <v>17838</v>
      </c>
    </row>
    <row r="133" spans="2:12" x14ac:dyDescent="0.2">
      <c r="B133" s="16" t="s">
        <v>191</v>
      </c>
      <c r="C133" s="23"/>
      <c r="D133" s="23">
        <v>268274</v>
      </c>
      <c r="E133" s="23"/>
      <c r="G133" t="s">
        <v>102</v>
      </c>
      <c r="H133" s="22">
        <v>17097</v>
      </c>
      <c r="K133" s="38">
        <f>Q2FY24_FinalTable[[#This Row],[Sum of Q2FY24_PI$]]-Q2FY24_FinalTable[[#This Row],[Sum of Q2FY24_SVA$]]</f>
        <v>0</v>
      </c>
      <c r="L133" s="38">
        <f>Q2FY24_FinalTable[[#This Row],[Sum of Q2FY24_CON$]]+Q2FY24_FinalTable[[#This Row],[Sum of Q2FY24_SVA$]]</f>
        <v>17097</v>
      </c>
    </row>
    <row r="134" spans="2:12" x14ac:dyDescent="0.2">
      <c r="B134" s="16" t="s">
        <v>193</v>
      </c>
      <c r="C134" s="23"/>
      <c r="D134" s="23"/>
      <c r="E134" s="23">
        <v>95</v>
      </c>
      <c r="G134" t="s">
        <v>290</v>
      </c>
      <c r="H134" s="22">
        <v>16597</v>
      </c>
      <c r="K134" s="38">
        <f>Q2FY24_FinalTable[[#This Row],[Sum of Q2FY24_PI$]]-Q2FY24_FinalTable[[#This Row],[Sum of Q2FY24_SVA$]]</f>
        <v>0</v>
      </c>
      <c r="L134" s="38">
        <f>Q2FY24_FinalTable[[#This Row],[Sum of Q2FY24_CON$]]+Q2FY24_FinalTable[[#This Row],[Sum of Q2FY24_SVA$]]</f>
        <v>16597</v>
      </c>
    </row>
    <row r="135" spans="2:12" x14ac:dyDescent="0.2">
      <c r="B135" s="16" t="s">
        <v>194</v>
      </c>
      <c r="C135" s="23"/>
      <c r="D135" s="23"/>
      <c r="E135" s="23">
        <v>246</v>
      </c>
      <c r="G135" t="s">
        <v>48</v>
      </c>
      <c r="H135" s="22">
        <v>16121</v>
      </c>
      <c r="K135" s="38">
        <f>Q2FY24_FinalTable[[#This Row],[Sum of Q2FY24_PI$]]-Q2FY24_FinalTable[[#This Row],[Sum of Q2FY24_SVA$]]</f>
        <v>0</v>
      </c>
      <c r="L135" s="38">
        <f>Q2FY24_FinalTable[[#This Row],[Sum of Q2FY24_CON$]]+Q2FY24_FinalTable[[#This Row],[Sum of Q2FY24_SVA$]]</f>
        <v>16121</v>
      </c>
    </row>
    <row r="136" spans="2:12" x14ac:dyDescent="0.2">
      <c r="B136" s="16" t="s">
        <v>195</v>
      </c>
      <c r="C136" s="23"/>
      <c r="D136" s="23">
        <v>6873</v>
      </c>
      <c r="E136" s="23">
        <v>7017</v>
      </c>
      <c r="G136" t="s">
        <v>246</v>
      </c>
      <c r="H136" s="22">
        <v>14485</v>
      </c>
      <c r="K136" s="38">
        <f>Q2FY24_FinalTable[[#This Row],[Sum of Q2FY24_PI$]]-Q2FY24_FinalTable[[#This Row],[Sum of Q2FY24_SVA$]]</f>
        <v>0</v>
      </c>
      <c r="L136" s="38">
        <f>Q2FY24_FinalTable[[#This Row],[Sum of Q2FY24_CON$]]+Q2FY24_FinalTable[[#This Row],[Sum of Q2FY24_SVA$]]</f>
        <v>14485</v>
      </c>
    </row>
    <row r="137" spans="2:12" x14ac:dyDescent="0.2">
      <c r="B137" s="16" t="s">
        <v>197</v>
      </c>
      <c r="C137" s="23">
        <v>68040</v>
      </c>
      <c r="D137" s="23"/>
      <c r="E137" s="23"/>
      <c r="G137" t="s">
        <v>105</v>
      </c>
      <c r="H137" s="22">
        <v>14386</v>
      </c>
      <c r="K137" s="38">
        <f>Q2FY24_FinalTable[[#This Row],[Sum of Q2FY24_PI$]]-Q2FY24_FinalTable[[#This Row],[Sum of Q2FY24_SVA$]]</f>
        <v>0</v>
      </c>
      <c r="L137" s="38">
        <f>Q2FY24_FinalTable[[#This Row],[Sum of Q2FY24_CON$]]+Q2FY24_FinalTable[[#This Row],[Sum of Q2FY24_SVA$]]</f>
        <v>14386</v>
      </c>
    </row>
    <row r="138" spans="2:12" x14ac:dyDescent="0.2">
      <c r="B138" s="16" t="s">
        <v>198</v>
      </c>
      <c r="C138" s="23"/>
      <c r="D138" s="23">
        <v>7389</v>
      </c>
      <c r="E138" s="23"/>
      <c r="G138" t="s">
        <v>203</v>
      </c>
      <c r="H138" s="22">
        <v>13791</v>
      </c>
      <c r="K138" s="38">
        <f>Q2FY24_FinalTable[[#This Row],[Sum of Q2FY24_PI$]]-Q2FY24_FinalTable[[#This Row],[Sum of Q2FY24_SVA$]]</f>
        <v>0</v>
      </c>
      <c r="L138" s="38">
        <f>Q2FY24_FinalTable[[#This Row],[Sum of Q2FY24_CON$]]+Q2FY24_FinalTable[[#This Row],[Sum of Q2FY24_SVA$]]</f>
        <v>13791</v>
      </c>
    </row>
    <row r="139" spans="2:12" x14ac:dyDescent="0.2">
      <c r="B139" s="16" t="s">
        <v>199</v>
      </c>
      <c r="C139" s="23"/>
      <c r="D139" s="23"/>
      <c r="E139" s="23">
        <v>200</v>
      </c>
      <c r="G139" t="s">
        <v>101</v>
      </c>
      <c r="H139" s="22">
        <v>13008</v>
      </c>
      <c r="K139" s="38">
        <f>Q2FY24_FinalTable[[#This Row],[Sum of Q2FY24_PI$]]-Q2FY24_FinalTable[[#This Row],[Sum of Q2FY24_SVA$]]</f>
        <v>0</v>
      </c>
      <c r="L139" s="38">
        <f>Q2FY24_FinalTable[[#This Row],[Sum of Q2FY24_CON$]]+Q2FY24_FinalTable[[#This Row],[Sum of Q2FY24_SVA$]]</f>
        <v>13008</v>
      </c>
    </row>
    <row r="140" spans="2:12" x14ac:dyDescent="0.2">
      <c r="B140" s="16" t="s">
        <v>200</v>
      </c>
      <c r="C140" s="23"/>
      <c r="D140" s="23">
        <v>26465</v>
      </c>
      <c r="E140" s="23">
        <v>26795</v>
      </c>
      <c r="G140" t="s">
        <v>86</v>
      </c>
      <c r="H140" s="22">
        <v>11751</v>
      </c>
      <c r="K140" s="38">
        <f>Q2FY24_FinalTable[[#This Row],[Sum of Q2FY24_PI$]]-Q2FY24_FinalTable[[#This Row],[Sum of Q2FY24_SVA$]]</f>
        <v>0</v>
      </c>
      <c r="L140" s="38">
        <f>Q2FY24_FinalTable[[#This Row],[Sum of Q2FY24_CON$]]+Q2FY24_FinalTable[[#This Row],[Sum of Q2FY24_SVA$]]</f>
        <v>11751</v>
      </c>
    </row>
    <row r="141" spans="2:12" x14ac:dyDescent="0.2">
      <c r="B141" s="16" t="s">
        <v>201</v>
      </c>
      <c r="C141" s="23"/>
      <c r="D141" s="23"/>
      <c r="E141" s="23">
        <v>681</v>
      </c>
      <c r="G141" t="s">
        <v>166</v>
      </c>
      <c r="H141" s="22">
        <v>11224</v>
      </c>
      <c r="J141" s="22">
        <v>3843</v>
      </c>
      <c r="K141" s="38"/>
      <c r="L141" s="38">
        <f>Q2FY24_FinalTable[[#This Row],[Sum of Q2FY24_CON$]]+Q2FY24_FinalTable[[#This Row],[Sum of Q2FY24_SVA$]]</f>
        <v>15067</v>
      </c>
    </row>
    <row r="142" spans="2:12" x14ac:dyDescent="0.2">
      <c r="B142" s="16" t="s">
        <v>203</v>
      </c>
      <c r="C142" s="23">
        <v>13791</v>
      </c>
      <c r="D142" s="23"/>
      <c r="E142" s="23"/>
      <c r="G142" t="s">
        <v>16</v>
      </c>
      <c r="H142" s="22">
        <v>10238</v>
      </c>
      <c r="K142" s="38">
        <f>Q2FY24_FinalTable[[#This Row],[Sum of Q2FY24_PI$]]-Q2FY24_FinalTable[[#This Row],[Sum of Q2FY24_SVA$]]</f>
        <v>0</v>
      </c>
      <c r="L142" s="38">
        <f>Q2FY24_FinalTable[[#This Row],[Sum of Q2FY24_CON$]]+Q2FY24_FinalTable[[#This Row],[Sum of Q2FY24_SVA$]]</f>
        <v>10238</v>
      </c>
    </row>
    <row r="143" spans="2:12" x14ac:dyDescent="0.2">
      <c r="B143" s="16" t="s">
        <v>204</v>
      </c>
      <c r="C143" s="23"/>
      <c r="D143" s="23">
        <v>8474</v>
      </c>
      <c r="E143" s="23"/>
      <c r="G143" t="s">
        <v>163</v>
      </c>
      <c r="H143" s="22">
        <v>10238</v>
      </c>
      <c r="K143" s="38">
        <f>Q2FY24_FinalTable[[#This Row],[Sum of Q2FY24_PI$]]-Q2FY24_FinalTable[[#This Row],[Sum of Q2FY24_SVA$]]</f>
        <v>0</v>
      </c>
      <c r="L143" s="38">
        <f>Q2FY24_FinalTable[[#This Row],[Sum of Q2FY24_CON$]]+Q2FY24_FinalTable[[#This Row],[Sum of Q2FY24_SVA$]]</f>
        <v>10238</v>
      </c>
    </row>
    <row r="144" spans="2:12" x14ac:dyDescent="0.2">
      <c r="B144" s="16" t="s">
        <v>205</v>
      </c>
      <c r="C144" s="23">
        <v>652202</v>
      </c>
      <c r="D144" s="23">
        <v>79092</v>
      </c>
      <c r="E144" s="23"/>
      <c r="G144" t="s">
        <v>34</v>
      </c>
      <c r="H144" s="22">
        <v>10200</v>
      </c>
      <c r="K144" s="38">
        <f>Q2FY24_FinalTable[[#This Row],[Sum of Q2FY24_PI$]]-Q2FY24_FinalTable[[#This Row],[Sum of Q2FY24_SVA$]]</f>
        <v>0</v>
      </c>
      <c r="L144" s="38">
        <f>Q2FY24_FinalTable[[#This Row],[Sum of Q2FY24_CON$]]+Q2FY24_FinalTable[[#This Row],[Sum of Q2FY24_SVA$]]</f>
        <v>10200</v>
      </c>
    </row>
    <row r="145" spans="2:12" x14ac:dyDescent="0.2">
      <c r="B145" s="16" t="s">
        <v>207</v>
      </c>
      <c r="C145" s="23"/>
      <c r="D145" s="23"/>
      <c r="E145" s="23">
        <v>468</v>
      </c>
      <c r="G145" t="s">
        <v>298</v>
      </c>
      <c r="H145" s="22">
        <v>10194</v>
      </c>
      <c r="K145" s="38">
        <f>Q2FY24_FinalTable[[#This Row],[Sum of Q2FY24_PI$]]-Q2FY24_FinalTable[[#This Row],[Sum of Q2FY24_SVA$]]</f>
        <v>0</v>
      </c>
      <c r="L145" s="38">
        <f>Q2FY24_FinalTable[[#This Row],[Sum of Q2FY24_CON$]]+Q2FY24_FinalTable[[#This Row],[Sum of Q2FY24_SVA$]]</f>
        <v>10194</v>
      </c>
    </row>
    <row r="146" spans="2:12" x14ac:dyDescent="0.2">
      <c r="B146" s="16" t="s">
        <v>208</v>
      </c>
      <c r="C146" s="23">
        <v>616112</v>
      </c>
      <c r="D146" s="23">
        <v>231088</v>
      </c>
      <c r="E146" s="23">
        <v>24952</v>
      </c>
      <c r="G146" t="s">
        <v>169</v>
      </c>
      <c r="H146" s="22">
        <v>10130</v>
      </c>
      <c r="K146" s="38">
        <f>Q2FY24_FinalTable[[#This Row],[Sum of Q2FY24_PI$]]-Q2FY24_FinalTable[[#This Row],[Sum of Q2FY24_SVA$]]</f>
        <v>0</v>
      </c>
      <c r="L146" s="38">
        <f>Q2FY24_FinalTable[[#This Row],[Sum of Q2FY24_CON$]]+Q2FY24_FinalTable[[#This Row],[Sum of Q2FY24_SVA$]]</f>
        <v>10130</v>
      </c>
    </row>
    <row r="147" spans="2:12" x14ac:dyDescent="0.2">
      <c r="B147" s="16" t="s">
        <v>209</v>
      </c>
      <c r="C147" s="23"/>
      <c r="D147" s="23">
        <v>11328</v>
      </c>
      <c r="E147" s="23">
        <v>116</v>
      </c>
      <c r="G147" t="s">
        <v>253</v>
      </c>
      <c r="H147" s="22">
        <v>9927</v>
      </c>
      <c r="K147" s="38">
        <f>Q2FY24_FinalTable[[#This Row],[Sum of Q2FY24_PI$]]-Q2FY24_FinalTable[[#This Row],[Sum of Q2FY24_SVA$]]</f>
        <v>0</v>
      </c>
      <c r="L147" s="38">
        <f>Q2FY24_FinalTable[[#This Row],[Sum of Q2FY24_CON$]]+Q2FY24_FinalTable[[#This Row],[Sum of Q2FY24_SVA$]]</f>
        <v>9927</v>
      </c>
    </row>
    <row r="148" spans="2:12" x14ac:dyDescent="0.2">
      <c r="B148" s="16" t="s">
        <v>210</v>
      </c>
      <c r="C148" s="23">
        <v>29436</v>
      </c>
      <c r="D148" s="23">
        <v>82744</v>
      </c>
      <c r="E148" s="23"/>
      <c r="G148" t="s">
        <v>184</v>
      </c>
      <c r="H148" s="22">
        <v>9572</v>
      </c>
      <c r="K148" s="38">
        <f>Q2FY24_FinalTable[[#This Row],[Sum of Q2FY24_PI$]]-Q2FY24_FinalTable[[#This Row],[Sum of Q2FY24_SVA$]]</f>
        <v>0</v>
      </c>
      <c r="L148" s="38">
        <f>Q2FY24_FinalTable[[#This Row],[Sum of Q2FY24_CON$]]+Q2FY24_FinalTable[[#This Row],[Sum of Q2FY24_SVA$]]</f>
        <v>9572</v>
      </c>
    </row>
    <row r="149" spans="2:12" x14ac:dyDescent="0.2">
      <c r="B149" s="16" t="s">
        <v>211</v>
      </c>
      <c r="C149" s="23">
        <v>89313</v>
      </c>
      <c r="D149" s="23"/>
      <c r="E149" s="23"/>
      <c r="G149" t="s">
        <v>27</v>
      </c>
      <c r="H149" s="22">
        <v>9126</v>
      </c>
      <c r="K149" s="38">
        <f>Q2FY24_FinalTable[[#This Row],[Sum of Q2FY24_PI$]]-Q2FY24_FinalTable[[#This Row],[Sum of Q2FY24_SVA$]]</f>
        <v>0</v>
      </c>
      <c r="L149" s="38">
        <f>Q2FY24_FinalTable[[#This Row],[Sum of Q2FY24_CON$]]+Q2FY24_FinalTable[[#This Row],[Sum of Q2FY24_SVA$]]</f>
        <v>9126</v>
      </c>
    </row>
    <row r="150" spans="2:12" x14ac:dyDescent="0.2">
      <c r="B150" s="16" t="s">
        <v>212</v>
      </c>
      <c r="C150" s="23"/>
      <c r="D150" s="23">
        <v>7827</v>
      </c>
      <c r="E150" s="23"/>
      <c r="G150" t="s">
        <v>238</v>
      </c>
      <c r="H150" s="22">
        <v>8864</v>
      </c>
      <c r="K150" s="38">
        <f>Q2FY24_FinalTable[[#This Row],[Sum of Q2FY24_PI$]]-Q2FY24_FinalTable[[#This Row],[Sum of Q2FY24_SVA$]]</f>
        <v>0</v>
      </c>
      <c r="L150" s="38">
        <f>Q2FY24_FinalTable[[#This Row],[Sum of Q2FY24_CON$]]+Q2FY24_FinalTable[[#This Row],[Sum of Q2FY24_SVA$]]</f>
        <v>8864</v>
      </c>
    </row>
    <row r="151" spans="2:12" x14ac:dyDescent="0.2">
      <c r="B151" s="16" t="s">
        <v>213</v>
      </c>
      <c r="C151" s="23">
        <v>13330</v>
      </c>
      <c r="D151" s="23">
        <v>25824</v>
      </c>
      <c r="E151" s="23"/>
      <c r="G151" t="s">
        <v>231</v>
      </c>
      <c r="H151" s="22">
        <v>8146</v>
      </c>
      <c r="K151" s="38">
        <f>Q2FY24_FinalTable[[#This Row],[Sum of Q2FY24_PI$]]-Q2FY24_FinalTable[[#This Row],[Sum of Q2FY24_SVA$]]</f>
        <v>0</v>
      </c>
      <c r="L151" s="38">
        <f>Q2FY24_FinalTable[[#This Row],[Sum of Q2FY24_CON$]]+Q2FY24_FinalTable[[#This Row],[Sum of Q2FY24_SVA$]]</f>
        <v>8146</v>
      </c>
    </row>
    <row r="152" spans="2:12" x14ac:dyDescent="0.2">
      <c r="B152" s="16" t="s">
        <v>216</v>
      </c>
      <c r="C152" s="23"/>
      <c r="D152" s="23"/>
      <c r="E152" s="23">
        <v>2235</v>
      </c>
      <c r="G152" t="s">
        <v>142</v>
      </c>
      <c r="H152" s="22">
        <v>8131</v>
      </c>
      <c r="K152" s="38">
        <f>Q2FY24_FinalTable[[#This Row],[Sum of Q2FY24_PI$]]-Q2FY24_FinalTable[[#This Row],[Sum of Q2FY24_SVA$]]</f>
        <v>0</v>
      </c>
      <c r="L152" s="38">
        <f>Q2FY24_FinalTable[[#This Row],[Sum of Q2FY24_CON$]]+Q2FY24_FinalTable[[#This Row],[Sum of Q2FY24_SVA$]]</f>
        <v>8131</v>
      </c>
    </row>
    <row r="153" spans="2:12" x14ac:dyDescent="0.2">
      <c r="B153" s="16" t="s">
        <v>218</v>
      </c>
      <c r="C153" s="23">
        <v>17838</v>
      </c>
      <c r="D153" s="23"/>
      <c r="E153" s="23"/>
      <c r="G153" t="s">
        <v>15</v>
      </c>
      <c r="H153" s="22">
        <v>7708</v>
      </c>
      <c r="K153" s="38">
        <f>Q2FY24_FinalTable[[#This Row],[Sum of Q2FY24_PI$]]-Q2FY24_FinalTable[[#This Row],[Sum of Q2FY24_SVA$]]</f>
        <v>0</v>
      </c>
      <c r="L153" s="38">
        <f>Q2FY24_FinalTable[[#This Row],[Sum of Q2FY24_CON$]]+Q2FY24_FinalTable[[#This Row],[Sum of Q2FY24_SVA$]]</f>
        <v>7708</v>
      </c>
    </row>
    <row r="154" spans="2:12" x14ac:dyDescent="0.2">
      <c r="B154" s="16" t="s">
        <v>220</v>
      </c>
      <c r="C154" s="23">
        <v>54285</v>
      </c>
      <c r="D154" s="23">
        <v>38408</v>
      </c>
      <c r="E154" s="23"/>
      <c r="G154" t="s">
        <v>41</v>
      </c>
      <c r="H154" s="22">
        <v>7455</v>
      </c>
      <c r="K154" s="38">
        <f>Q2FY24_FinalTable[[#This Row],[Sum of Q2FY24_PI$]]-Q2FY24_FinalTable[[#This Row],[Sum of Q2FY24_SVA$]]</f>
        <v>0</v>
      </c>
      <c r="L154" s="38">
        <f>Q2FY24_FinalTable[[#This Row],[Sum of Q2FY24_CON$]]+Q2FY24_FinalTable[[#This Row],[Sum of Q2FY24_SVA$]]</f>
        <v>7455</v>
      </c>
    </row>
    <row r="155" spans="2:12" x14ac:dyDescent="0.2">
      <c r="B155" s="16" t="s">
        <v>221</v>
      </c>
      <c r="C155" s="23"/>
      <c r="D155" s="23"/>
      <c r="E155" s="23">
        <v>78</v>
      </c>
      <c r="G155" t="s">
        <v>265</v>
      </c>
      <c r="H155" s="22">
        <v>6452</v>
      </c>
      <c r="K155" s="38">
        <f>Q2FY24_FinalTable[[#This Row],[Sum of Q2FY24_PI$]]-Q2FY24_FinalTable[[#This Row],[Sum of Q2FY24_SVA$]]</f>
        <v>0</v>
      </c>
      <c r="L155" s="38">
        <f>Q2FY24_FinalTable[[#This Row],[Sum of Q2FY24_CON$]]+Q2FY24_FinalTable[[#This Row],[Sum of Q2FY24_SVA$]]</f>
        <v>6452</v>
      </c>
    </row>
    <row r="156" spans="2:12" x14ac:dyDescent="0.2">
      <c r="B156" s="16" t="s">
        <v>222</v>
      </c>
      <c r="C156" s="23">
        <v>108926</v>
      </c>
      <c r="D156" s="23">
        <v>12142</v>
      </c>
      <c r="E156" s="23"/>
      <c r="G156" t="s">
        <v>56</v>
      </c>
      <c r="H156" s="22">
        <v>6185</v>
      </c>
      <c r="K156" s="38">
        <f>Q2FY24_FinalTable[[#This Row],[Sum of Q2FY24_PI$]]-Q2FY24_FinalTable[[#This Row],[Sum of Q2FY24_SVA$]]</f>
        <v>0</v>
      </c>
      <c r="L156" s="38">
        <f>Q2FY24_FinalTable[[#This Row],[Sum of Q2FY24_CON$]]+Q2FY24_FinalTable[[#This Row],[Sum of Q2FY24_SVA$]]</f>
        <v>6185</v>
      </c>
    </row>
    <row r="157" spans="2:12" x14ac:dyDescent="0.2">
      <c r="B157" s="16" t="s">
        <v>223</v>
      </c>
      <c r="C157" s="23">
        <v>144161</v>
      </c>
      <c r="D157" s="23">
        <v>30852</v>
      </c>
      <c r="E157" s="23"/>
      <c r="G157" t="s">
        <v>126</v>
      </c>
      <c r="H157" s="22">
        <v>5932</v>
      </c>
      <c r="K157" s="38">
        <f>Q2FY24_FinalTable[[#This Row],[Sum of Q2FY24_PI$]]-Q2FY24_FinalTable[[#This Row],[Sum of Q2FY24_SVA$]]</f>
        <v>0</v>
      </c>
      <c r="L157" s="38">
        <f>Q2FY24_FinalTable[[#This Row],[Sum of Q2FY24_CON$]]+Q2FY24_FinalTable[[#This Row],[Sum of Q2FY24_SVA$]]</f>
        <v>5932</v>
      </c>
    </row>
    <row r="158" spans="2:12" x14ac:dyDescent="0.2">
      <c r="B158" s="16" t="s">
        <v>226</v>
      </c>
      <c r="C158" s="23"/>
      <c r="D158" s="23">
        <v>7172</v>
      </c>
      <c r="E158" s="23">
        <v>7172</v>
      </c>
      <c r="G158" t="s">
        <v>6</v>
      </c>
      <c r="J158" s="22">
        <v>615</v>
      </c>
      <c r="K158" s="38"/>
      <c r="L158" s="38">
        <f>Q2FY24_FinalTable[[#This Row],[Sum of Q2FY24_CON$]]+Q2FY24_FinalTable[[#This Row],[Sum of Q2FY24_SVA$]]</f>
        <v>615</v>
      </c>
    </row>
    <row r="159" spans="2:12" x14ac:dyDescent="0.2">
      <c r="B159" s="16" t="s">
        <v>228</v>
      </c>
      <c r="C159" s="23">
        <v>217411</v>
      </c>
      <c r="D159" s="23">
        <v>7606</v>
      </c>
      <c r="E159" s="23"/>
      <c r="G159" t="s">
        <v>9</v>
      </c>
      <c r="J159" s="22">
        <v>5886</v>
      </c>
      <c r="K159" s="38"/>
      <c r="L159" s="38">
        <f>Q2FY24_FinalTable[[#This Row],[Sum of Q2FY24_CON$]]+Q2FY24_FinalTable[[#This Row],[Sum of Q2FY24_SVA$]]</f>
        <v>5886</v>
      </c>
    </row>
    <row r="160" spans="2:12" x14ac:dyDescent="0.2">
      <c r="B160" s="16" t="s">
        <v>229</v>
      </c>
      <c r="C160" s="23">
        <v>111098</v>
      </c>
      <c r="D160" s="23">
        <v>40688</v>
      </c>
      <c r="E160" s="23">
        <v>40056</v>
      </c>
      <c r="G160" t="s">
        <v>10</v>
      </c>
      <c r="J160" s="22">
        <v>64</v>
      </c>
      <c r="K160" s="38"/>
      <c r="L160" s="38">
        <f>Q2FY24_FinalTable[[#This Row],[Sum of Q2FY24_CON$]]+Q2FY24_FinalTable[[#This Row],[Sum of Q2FY24_SVA$]]</f>
        <v>64</v>
      </c>
    </row>
    <row r="161" spans="2:12" x14ac:dyDescent="0.2">
      <c r="B161" s="16" t="s">
        <v>230</v>
      </c>
      <c r="C161" s="23">
        <v>115044</v>
      </c>
      <c r="D161" s="23"/>
      <c r="E161" s="23"/>
      <c r="G161" t="s">
        <v>11</v>
      </c>
      <c r="J161" s="22">
        <v>4908</v>
      </c>
      <c r="K161" s="38"/>
      <c r="L161" s="38">
        <f>Q2FY24_FinalTable[[#This Row],[Sum of Q2FY24_CON$]]+Q2FY24_FinalTable[[#This Row],[Sum of Q2FY24_SVA$]]</f>
        <v>4908</v>
      </c>
    </row>
    <row r="162" spans="2:12" x14ac:dyDescent="0.2">
      <c r="B162" s="16" t="s">
        <v>231</v>
      </c>
      <c r="C162" s="23">
        <v>8146</v>
      </c>
      <c r="D162" s="23"/>
      <c r="E162" s="23"/>
      <c r="G162" t="s">
        <v>14</v>
      </c>
      <c r="J162" s="22">
        <v>1554</v>
      </c>
      <c r="K162" s="38"/>
      <c r="L162" s="38">
        <f>Q2FY24_FinalTable[[#This Row],[Sum of Q2FY24_CON$]]+Q2FY24_FinalTable[[#This Row],[Sum of Q2FY24_SVA$]]</f>
        <v>1554</v>
      </c>
    </row>
    <row r="163" spans="2:12" x14ac:dyDescent="0.2">
      <c r="B163" s="16" t="s">
        <v>232</v>
      </c>
      <c r="C163" s="23">
        <v>122316</v>
      </c>
      <c r="D163" s="23">
        <v>56178</v>
      </c>
      <c r="E163" s="23"/>
      <c r="G163" t="s">
        <v>17</v>
      </c>
      <c r="J163" s="22">
        <v>56</v>
      </c>
      <c r="K163" s="38"/>
      <c r="L163" s="38">
        <f>Q2FY24_FinalTable[[#This Row],[Sum of Q2FY24_CON$]]+Q2FY24_FinalTable[[#This Row],[Sum of Q2FY24_SVA$]]</f>
        <v>56</v>
      </c>
    </row>
    <row r="164" spans="2:12" x14ac:dyDescent="0.2">
      <c r="B164" s="16" t="s">
        <v>233</v>
      </c>
      <c r="C164" s="23"/>
      <c r="D164" s="23"/>
      <c r="E164" s="23">
        <v>422</v>
      </c>
      <c r="G164" t="s">
        <v>18</v>
      </c>
      <c r="J164" s="22">
        <v>174</v>
      </c>
      <c r="K164" s="38"/>
      <c r="L164" s="38">
        <f>Q2FY24_FinalTable[[#This Row],[Sum of Q2FY24_CON$]]+Q2FY24_FinalTable[[#This Row],[Sum of Q2FY24_SVA$]]</f>
        <v>174</v>
      </c>
    </row>
    <row r="165" spans="2:12" x14ac:dyDescent="0.2">
      <c r="B165" s="16" t="s">
        <v>234</v>
      </c>
      <c r="C165" s="23">
        <v>7297</v>
      </c>
      <c r="D165" s="23">
        <v>8502</v>
      </c>
      <c r="E165" s="23"/>
      <c r="G165" t="s">
        <v>20</v>
      </c>
      <c r="J165" s="22">
        <v>178</v>
      </c>
      <c r="K165" s="38"/>
      <c r="L165" s="38">
        <f>Q2FY24_FinalTable[[#This Row],[Sum of Q2FY24_CON$]]+Q2FY24_FinalTable[[#This Row],[Sum of Q2FY24_SVA$]]</f>
        <v>178</v>
      </c>
    </row>
    <row r="166" spans="2:12" x14ac:dyDescent="0.2">
      <c r="B166" s="16" t="s">
        <v>236</v>
      </c>
      <c r="C166" s="23"/>
      <c r="D166" s="23"/>
      <c r="E166" s="23">
        <v>6127</v>
      </c>
      <c r="G166" t="s">
        <v>22</v>
      </c>
      <c r="J166" s="22">
        <v>232</v>
      </c>
      <c r="K166" s="38"/>
      <c r="L166" s="38">
        <f>Q2FY24_FinalTable[[#This Row],[Sum of Q2FY24_CON$]]+Q2FY24_FinalTable[[#This Row],[Sum of Q2FY24_SVA$]]</f>
        <v>232</v>
      </c>
    </row>
    <row r="167" spans="2:12" x14ac:dyDescent="0.2">
      <c r="B167" s="16" t="s">
        <v>237</v>
      </c>
      <c r="C167" s="23">
        <v>1443633</v>
      </c>
      <c r="D167" s="23">
        <v>197696</v>
      </c>
      <c r="E167" s="23">
        <v>14506</v>
      </c>
      <c r="G167" t="s">
        <v>23</v>
      </c>
      <c r="J167" s="22">
        <v>558</v>
      </c>
      <c r="K167" s="38"/>
      <c r="L167" s="38">
        <f>Q2FY24_FinalTable[[#This Row],[Sum of Q2FY24_CON$]]+Q2FY24_FinalTable[[#This Row],[Sum of Q2FY24_SVA$]]</f>
        <v>558</v>
      </c>
    </row>
    <row r="168" spans="2:12" x14ac:dyDescent="0.2">
      <c r="B168" s="16" t="s">
        <v>238</v>
      </c>
      <c r="C168" s="23">
        <v>8864</v>
      </c>
      <c r="D168" s="23"/>
      <c r="E168" s="23"/>
      <c r="G168" t="s">
        <v>25</v>
      </c>
      <c r="J168" s="22">
        <v>595</v>
      </c>
      <c r="K168" s="38"/>
      <c r="L168" s="38">
        <f>Q2FY24_FinalTable[[#This Row],[Sum of Q2FY24_CON$]]+Q2FY24_FinalTable[[#This Row],[Sum of Q2FY24_SVA$]]</f>
        <v>595</v>
      </c>
    </row>
    <row r="169" spans="2:12" x14ac:dyDescent="0.2">
      <c r="B169" s="16" t="s">
        <v>240</v>
      </c>
      <c r="C169" s="23"/>
      <c r="D169" s="23">
        <v>21897</v>
      </c>
      <c r="E169" s="23"/>
      <c r="G169" t="s">
        <v>29</v>
      </c>
      <c r="J169" s="22">
        <v>204</v>
      </c>
      <c r="K169" s="38"/>
      <c r="L169" s="38">
        <f>Q2FY24_FinalTable[[#This Row],[Sum of Q2FY24_CON$]]+Q2FY24_FinalTable[[#This Row],[Sum of Q2FY24_SVA$]]</f>
        <v>204</v>
      </c>
    </row>
    <row r="170" spans="2:12" x14ac:dyDescent="0.2">
      <c r="B170" s="16" t="s">
        <v>241</v>
      </c>
      <c r="C170" s="23">
        <v>113623</v>
      </c>
      <c r="D170" s="23">
        <v>9409</v>
      </c>
      <c r="E170" s="23"/>
      <c r="G170" t="s">
        <v>37</v>
      </c>
      <c r="J170" s="22">
        <v>3067</v>
      </c>
      <c r="K170" s="38"/>
      <c r="L170" s="38">
        <f>Q2FY24_FinalTable[[#This Row],[Sum of Q2FY24_CON$]]+Q2FY24_FinalTable[[#This Row],[Sum of Q2FY24_SVA$]]</f>
        <v>3067</v>
      </c>
    </row>
    <row r="171" spans="2:12" x14ac:dyDescent="0.2">
      <c r="B171" s="16" t="s">
        <v>242</v>
      </c>
      <c r="C171" s="23"/>
      <c r="D171" s="23">
        <v>33114</v>
      </c>
      <c r="E171" s="23">
        <v>171</v>
      </c>
      <c r="G171" t="s">
        <v>39</v>
      </c>
      <c r="J171" s="22">
        <v>771</v>
      </c>
      <c r="K171" s="38"/>
      <c r="L171" s="38">
        <f>Q2FY24_FinalTable[[#This Row],[Sum of Q2FY24_CON$]]+Q2FY24_FinalTable[[#This Row],[Sum of Q2FY24_SVA$]]</f>
        <v>771</v>
      </c>
    </row>
    <row r="172" spans="2:12" x14ac:dyDescent="0.2">
      <c r="B172" s="16" t="s">
        <v>244</v>
      </c>
      <c r="C172" s="23">
        <v>35461</v>
      </c>
      <c r="D172" s="23">
        <v>19660</v>
      </c>
      <c r="E172" s="23">
        <v>9857</v>
      </c>
      <c r="G172" t="s">
        <v>40</v>
      </c>
      <c r="J172" s="22">
        <v>763</v>
      </c>
      <c r="K172" s="38"/>
      <c r="L172" s="38">
        <f>Q2FY24_FinalTable[[#This Row],[Sum of Q2FY24_CON$]]+Q2FY24_FinalTable[[#This Row],[Sum of Q2FY24_SVA$]]</f>
        <v>763</v>
      </c>
    </row>
    <row r="173" spans="2:12" x14ac:dyDescent="0.2">
      <c r="B173" s="16" t="s">
        <v>245</v>
      </c>
      <c r="C173" s="23">
        <v>28267</v>
      </c>
      <c r="D173" s="23">
        <v>9647</v>
      </c>
      <c r="E173" s="23">
        <v>4910</v>
      </c>
      <c r="G173" t="s">
        <v>50</v>
      </c>
      <c r="J173" s="22">
        <v>2344</v>
      </c>
      <c r="K173" s="38"/>
      <c r="L173" s="38">
        <f>Q2FY24_FinalTable[[#This Row],[Sum of Q2FY24_CON$]]+Q2FY24_FinalTable[[#This Row],[Sum of Q2FY24_SVA$]]</f>
        <v>2344</v>
      </c>
    </row>
    <row r="174" spans="2:12" x14ac:dyDescent="0.2">
      <c r="B174" s="16" t="s">
        <v>246</v>
      </c>
      <c r="C174" s="23">
        <v>14485</v>
      </c>
      <c r="D174" s="23"/>
      <c r="E174" s="23"/>
      <c r="G174" t="s">
        <v>51</v>
      </c>
      <c r="J174" s="22">
        <v>455</v>
      </c>
      <c r="K174" s="38"/>
      <c r="L174" s="38">
        <f>Q2FY24_FinalTable[[#This Row],[Sum of Q2FY24_CON$]]+Q2FY24_FinalTable[[#This Row],[Sum of Q2FY24_SVA$]]</f>
        <v>455</v>
      </c>
    </row>
    <row r="175" spans="2:12" x14ac:dyDescent="0.2">
      <c r="B175" s="16" t="s">
        <v>247</v>
      </c>
      <c r="C175" s="23">
        <v>94351</v>
      </c>
      <c r="D175" s="23"/>
      <c r="E175" s="23"/>
      <c r="G175" t="s">
        <v>52</v>
      </c>
      <c r="J175" s="22">
        <v>1002</v>
      </c>
      <c r="K175" s="38"/>
      <c r="L175" s="38">
        <f>Q2FY24_FinalTable[[#This Row],[Sum of Q2FY24_CON$]]+Q2FY24_FinalTable[[#This Row],[Sum of Q2FY24_SVA$]]</f>
        <v>1002</v>
      </c>
    </row>
    <row r="176" spans="2:12" x14ac:dyDescent="0.2">
      <c r="B176" s="16" t="s">
        <v>248</v>
      </c>
      <c r="C176" s="23">
        <v>379535</v>
      </c>
      <c r="D176" s="23"/>
      <c r="E176" s="23"/>
      <c r="G176" t="s">
        <v>58</v>
      </c>
      <c r="J176" s="22">
        <v>1396</v>
      </c>
      <c r="K176" s="38"/>
      <c r="L176" s="38">
        <f>Q2FY24_FinalTable[[#This Row],[Sum of Q2FY24_CON$]]+Q2FY24_FinalTable[[#This Row],[Sum of Q2FY24_SVA$]]</f>
        <v>1396</v>
      </c>
    </row>
    <row r="177" spans="2:12" x14ac:dyDescent="0.2">
      <c r="B177" s="16" t="s">
        <v>250</v>
      </c>
      <c r="C177" s="23"/>
      <c r="D177" s="23">
        <v>227480</v>
      </c>
      <c r="E177" s="23">
        <v>176393</v>
      </c>
      <c r="G177" t="s">
        <v>63</v>
      </c>
      <c r="J177" s="22">
        <v>2201</v>
      </c>
      <c r="K177" s="38"/>
      <c r="L177" s="38">
        <f>Q2FY24_FinalTable[[#This Row],[Sum of Q2FY24_CON$]]+Q2FY24_FinalTable[[#This Row],[Sum of Q2FY24_SVA$]]</f>
        <v>2201</v>
      </c>
    </row>
    <row r="178" spans="2:12" x14ac:dyDescent="0.2">
      <c r="B178" s="16" t="s">
        <v>251</v>
      </c>
      <c r="C178" s="23">
        <v>604688</v>
      </c>
      <c r="D178" s="23">
        <v>599612</v>
      </c>
      <c r="E178" s="23">
        <v>126640</v>
      </c>
      <c r="G178" t="s">
        <v>64</v>
      </c>
      <c r="J178" s="22">
        <v>173</v>
      </c>
      <c r="K178" s="38"/>
      <c r="L178" s="38">
        <f>Q2FY24_FinalTable[[#This Row],[Sum of Q2FY24_CON$]]+Q2FY24_FinalTable[[#This Row],[Sum of Q2FY24_SVA$]]</f>
        <v>173</v>
      </c>
    </row>
    <row r="179" spans="2:12" x14ac:dyDescent="0.2">
      <c r="B179" s="16" t="s">
        <v>252</v>
      </c>
      <c r="C179" s="23">
        <v>66254</v>
      </c>
      <c r="D179" s="23"/>
      <c r="E179" s="23">
        <v>1183</v>
      </c>
      <c r="G179" t="s">
        <v>72</v>
      </c>
      <c r="J179" s="22">
        <v>152</v>
      </c>
      <c r="K179" s="38"/>
      <c r="L179" s="38">
        <f>Q2FY24_FinalTable[[#This Row],[Sum of Q2FY24_CON$]]+Q2FY24_FinalTable[[#This Row],[Sum of Q2FY24_SVA$]]</f>
        <v>152</v>
      </c>
    </row>
    <row r="180" spans="2:12" x14ac:dyDescent="0.2">
      <c r="B180" s="16" t="s">
        <v>253</v>
      </c>
      <c r="C180" s="23">
        <v>9927</v>
      </c>
      <c r="D180" s="23"/>
      <c r="E180" s="23"/>
      <c r="G180" t="s">
        <v>75</v>
      </c>
      <c r="J180" s="22">
        <v>176</v>
      </c>
      <c r="K180" s="38"/>
      <c r="L180" s="38">
        <f>Q2FY24_FinalTable[[#This Row],[Sum of Q2FY24_CON$]]+Q2FY24_FinalTable[[#This Row],[Sum of Q2FY24_SVA$]]</f>
        <v>176</v>
      </c>
    </row>
    <row r="181" spans="2:12" x14ac:dyDescent="0.2">
      <c r="B181" s="16" t="s">
        <v>255</v>
      </c>
      <c r="C181" s="23">
        <v>64049</v>
      </c>
      <c r="D181" s="23"/>
      <c r="E181" s="23"/>
      <c r="G181" t="s">
        <v>76</v>
      </c>
      <c r="J181" s="22">
        <v>662</v>
      </c>
      <c r="K181" s="38"/>
      <c r="L181" s="38">
        <f>Q2FY24_FinalTable[[#This Row],[Sum of Q2FY24_CON$]]+Q2FY24_FinalTable[[#This Row],[Sum of Q2FY24_SVA$]]</f>
        <v>662</v>
      </c>
    </row>
    <row r="182" spans="2:12" x14ac:dyDescent="0.2">
      <c r="B182" s="16" t="s">
        <v>257</v>
      </c>
      <c r="C182" s="23">
        <v>48455</v>
      </c>
      <c r="D182" s="23"/>
      <c r="E182" s="23"/>
      <c r="G182" t="s">
        <v>80</v>
      </c>
      <c r="J182" s="22">
        <v>208</v>
      </c>
      <c r="K182" s="38"/>
      <c r="L182" s="38">
        <f>Q2FY24_FinalTable[[#This Row],[Sum of Q2FY24_CON$]]+Q2FY24_FinalTable[[#This Row],[Sum of Q2FY24_SVA$]]</f>
        <v>208</v>
      </c>
    </row>
    <row r="183" spans="2:12" x14ac:dyDescent="0.2">
      <c r="B183" s="16" t="s">
        <v>258</v>
      </c>
      <c r="C183" s="23"/>
      <c r="D183" s="23">
        <v>44014</v>
      </c>
      <c r="E183" s="23"/>
      <c r="G183" t="s">
        <v>82</v>
      </c>
      <c r="J183" s="22">
        <v>490</v>
      </c>
      <c r="K183" s="38"/>
      <c r="L183" s="38">
        <f>Q2FY24_FinalTable[[#This Row],[Sum of Q2FY24_CON$]]+Q2FY24_FinalTable[[#This Row],[Sum of Q2FY24_SVA$]]</f>
        <v>490</v>
      </c>
    </row>
    <row r="184" spans="2:12" x14ac:dyDescent="0.2">
      <c r="B184" s="16" t="s">
        <v>260</v>
      </c>
      <c r="C184" s="23"/>
      <c r="D184" s="23">
        <v>12977</v>
      </c>
      <c r="E184" s="23"/>
      <c r="G184" t="s">
        <v>90</v>
      </c>
      <c r="J184" s="22">
        <v>870</v>
      </c>
      <c r="K184" s="38"/>
      <c r="L184" s="38">
        <f>Q2FY24_FinalTable[[#This Row],[Sum of Q2FY24_CON$]]+Q2FY24_FinalTable[[#This Row],[Sum of Q2FY24_SVA$]]</f>
        <v>870</v>
      </c>
    </row>
    <row r="185" spans="2:12" x14ac:dyDescent="0.2">
      <c r="B185" s="16" t="s">
        <v>261</v>
      </c>
      <c r="C185" s="23">
        <v>806610</v>
      </c>
      <c r="D185" s="23">
        <v>104981</v>
      </c>
      <c r="E185" s="23">
        <v>54122</v>
      </c>
      <c r="G185" t="s">
        <v>93</v>
      </c>
      <c r="J185" s="22">
        <v>270</v>
      </c>
      <c r="K185" s="38"/>
      <c r="L185" s="38">
        <f>Q2FY24_FinalTable[[#This Row],[Sum of Q2FY24_CON$]]+Q2FY24_FinalTable[[#This Row],[Sum of Q2FY24_SVA$]]</f>
        <v>270</v>
      </c>
    </row>
    <row r="186" spans="2:12" x14ac:dyDescent="0.2">
      <c r="B186" s="16" t="s">
        <v>262</v>
      </c>
      <c r="C186" s="23">
        <v>50427</v>
      </c>
      <c r="D186" s="23">
        <v>30618</v>
      </c>
      <c r="E186" s="23">
        <v>1934</v>
      </c>
      <c r="G186" t="s">
        <v>95</v>
      </c>
      <c r="J186" s="22">
        <v>3119</v>
      </c>
      <c r="K186" s="38"/>
      <c r="L186" s="38">
        <f>Q2FY24_FinalTable[[#This Row],[Sum of Q2FY24_CON$]]+Q2FY24_FinalTable[[#This Row],[Sum of Q2FY24_SVA$]]</f>
        <v>3119</v>
      </c>
    </row>
    <row r="187" spans="2:12" x14ac:dyDescent="0.2">
      <c r="B187" s="16" t="s">
        <v>263</v>
      </c>
      <c r="C187" s="23">
        <v>11062</v>
      </c>
      <c r="D187" s="23">
        <v>8212</v>
      </c>
      <c r="E187" s="23"/>
      <c r="G187" t="s">
        <v>100</v>
      </c>
      <c r="J187" s="22">
        <v>32</v>
      </c>
      <c r="K187" s="38"/>
      <c r="L187" s="38">
        <f>Q2FY24_FinalTable[[#This Row],[Sum of Q2FY24_CON$]]+Q2FY24_FinalTable[[#This Row],[Sum of Q2FY24_SVA$]]</f>
        <v>32</v>
      </c>
    </row>
    <row r="188" spans="2:12" x14ac:dyDescent="0.2">
      <c r="B188" s="16" t="s">
        <v>264</v>
      </c>
      <c r="C188" s="23">
        <v>191328</v>
      </c>
      <c r="D188" s="23">
        <v>23016</v>
      </c>
      <c r="E188" s="23">
        <v>8430</v>
      </c>
      <c r="G188" t="s">
        <v>104</v>
      </c>
      <c r="J188" s="22">
        <v>394</v>
      </c>
      <c r="K188" s="38"/>
      <c r="L188" s="38">
        <f>Q2FY24_FinalTable[[#This Row],[Sum of Q2FY24_CON$]]+Q2FY24_FinalTable[[#This Row],[Sum of Q2FY24_SVA$]]</f>
        <v>394</v>
      </c>
    </row>
    <row r="189" spans="2:12" x14ac:dyDescent="0.2">
      <c r="B189" s="16" t="s">
        <v>265</v>
      </c>
      <c r="C189" s="23">
        <v>6452</v>
      </c>
      <c r="D189" s="23"/>
      <c r="E189" s="23"/>
      <c r="G189" t="s">
        <v>107</v>
      </c>
      <c r="J189" s="22">
        <v>200</v>
      </c>
      <c r="K189" s="38"/>
      <c r="L189" s="38">
        <f>Q2FY24_FinalTable[[#This Row],[Sum of Q2FY24_CON$]]+Q2FY24_FinalTable[[#This Row],[Sum of Q2FY24_SVA$]]</f>
        <v>200</v>
      </c>
    </row>
    <row r="190" spans="2:12" x14ac:dyDescent="0.2">
      <c r="B190" s="16" t="s">
        <v>268</v>
      </c>
      <c r="C190" s="23">
        <v>357082</v>
      </c>
      <c r="D190" s="23">
        <v>178494</v>
      </c>
      <c r="E190" s="23"/>
      <c r="G190" t="s">
        <v>108</v>
      </c>
      <c r="J190" s="22">
        <v>356</v>
      </c>
      <c r="K190" s="38"/>
      <c r="L190" s="38">
        <f>Q2FY24_FinalTable[[#This Row],[Sum of Q2FY24_CON$]]+Q2FY24_FinalTable[[#This Row],[Sum of Q2FY24_SVA$]]</f>
        <v>356</v>
      </c>
    </row>
    <row r="191" spans="2:12" x14ac:dyDescent="0.2">
      <c r="B191" s="16" t="s">
        <v>269</v>
      </c>
      <c r="C191" s="23">
        <v>67254</v>
      </c>
      <c r="D191" s="23">
        <v>9187</v>
      </c>
      <c r="E191" s="23"/>
      <c r="G191" t="s">
        <v>115</v>
      </c>
      <c r="J191" s="22">
        <v>642</v>
      </c>
      <c r="K191" s="38"/>
      <c r="L191" s="38">
        <f>Q2FY24_FinalTable[[#This Row],[Sum of Q2FY24_CON$]]+Q2FY24_FinalTable[[#This Row],[Sum of Q2FY24_SVA$]]</f>
        <v>642</v>
      </c>
    </row>
    <row r="192" spans="2:12" x14ac:dyDescent="0.2">
      <c r="B192" s="16" t="s">
        <v>270</v>
      </c>
      <c r="C192" s="23"/>
      <c r="D192" s="23">
        <v>41628</v>
      </c>
      <c r="E192" s="23">
        <v>34673</v>
      </c>
      <c r="G192" t="s">
        <v>116</v>
      </c>
      <c r="J192" s="22">
        <v>1768</v>
      </c>
      <c r="K192" s="38"/>
      <c r="L192" s="38">
        <f>Q2FY24_FinalTable[[#This Row],[Sum of Q2FY24_CON$]]+Q2FY24_FinalTable[[#This Row],[Sum of Q2FY24_SVA$]]</f>
        <v>1768</v>
      </c>
    </row>
    <row r="193" spans="2:12" x14ac:dyDescent="0.2">
      <c r="B193" s="16" t="s">
        <v>271</v>
      </c>
      <c r="C193" s="23">
        <v>26256</v>
      </c>
      <c r="D193" s="23">
        <v>22394</v>
      </c>
      <c r="E193" s="23"/>
      <c r="G193" t="s">
        <v>125</v>
      </c>
      <c r="J193" s="22">
        <v>711</v>
      </c>
      <c r="K193" s="38"/>
      <c r="L193" s="38">
        <f>Q2FY24_FinalTable[[#This Row],[Sum of Q2FY24_CON$]]+Q2FY24_FinalTable[[#This Row],[Sum of Q2FY24_SVA$]]</f>
        <v>711</v>
      </c>
    </row>
    <row r="194" spans="2:12" x14ac:dyDescent="0.2">
      <c r="B194" s="16" t="s">
        <v>272</v>
      </c>
      <c r="C194" s="23">
        <v>47468</v>
      </c>
      <c r="D194" s="23">
        <v>10443</v>
      </c>
      <c r="E194" s="23"/>
      <c r="G194" t="s">
        <v>133</v>
      </c>
      <c r="J194" s="22">
        <v>86</v>
      </c>
      <c r="K194" s="38"/>
      <c r="L194" s="38">
        <f>Q2FY24_FinalTable[[#This Row],[Sum of Q2FY24_CON$]]+Q2FY24_FinalTable[[#This Row],[Sum of Q2FY24_SVA$]]</f>
        <v>86</v>
      </c>
    </row>
    <row r="195" spans="2:12" x14ac:dyDescent="0.2">
      <c r="B195" s="16" t="s">
        <v>273</v>
      </c>
      <c r="C195" s="23"/>
      <c r="D195" s="23">
        <v>9496</v>
      </c>
      <c r="E195" s="23"/>
      <c r="G195" t="s">
        <v>134</v>
      </c>
      <c r="J195" s="22">
        <v>1466</v>
      </c>
      <c r="K195" s="38"/>
      <c r="L195" s="38">
        <f>Q2FY24_FinalTable[[#This Row],[Sum of Q2FY24_CON$]]+Q2FY24_FinalTable[[#This Row],[Sum of Q2FY24_SVA$]]</f>
        <v>1466</v>
      </c>
    </row>
    <row r="196" spans="2:12" x14ac:dyDescent="0.2">
      <c r="B196" s="16" t="s">
        <v>274</v>
      </c>
      <c r="C196" s="23"/>
      <c r="D196" s="23">
        <v>8050</v>
      </c>
      <c r="E196" s="23">
        <v>8050</v>
      </c>
      <c r="G196" t="s">
        <v>136</v>
      </c>
      <c r="J196" s="22">
        <v>251</v>
      </c>
      <c r="K196" s="38"/>
      <c r="L196" s="38">
        <f>Q2FY24_FinalTable[[#This Row],[Sum of Q2FY24_CON$]]+Q2FY24_FinalTable[[#This Row],[Sum of Q2FY24_SVA$]]</f>
        <v>251</v>
      </c>
    </row>
    <row r="197" spans="2:12" x14ac:dyDescent="0.2">
      <c r="B197" s="16" t="s">
        <v>275</v>
      </c>
      <c r="C197" s="23">
        <v>11252</v>
      </c>
      <c r="D197" s="23">
        <v>158789</v>
      </c>
      <c r="E197" s="23">
        <v>3379</v>
      </c>
      <c r="G197" t="s">
        <v>141</v>
      </c>
      <c r="J197" s="22">
        <v>455</v>
      </c>
      <c r="K197" s="38"/>
      <c r="L197" s="38">
        <f>Q2FY24_FinalTable[[#This Row],[Sum of Q2FY24_CON$]]+Q2FY24_FinalTable[[#This Row],[Sum of Q2FY24_SVA$]]</f>
        <v>455</v>
      </c>
    </row>
    <row r="198" spans="2:12" x14ac:dyDescent="0.2">
      <c r="B198" s="16" t="s">
        <v>276</v>
      </c>
      <c r="C198" s="23"/>
      <c r="D198" s="23">
        <v>56797</v>
      </c>
      <c r="E198" s="23"/>
      <c r="G198" t="s">
        <v>144</v>
      </c>
      <c r="J198" s="22">
        <v>120</v>
      </c>
      <c r="K198" s="38"/>
      <c r="L198" s="38">
        <f>Q2FY24_FinalTable[[#This Row],[Sum of Q2FY24_CON$]]+Q2FY24_FinalTable[[#This Row],[Sum of Q2FY24_SVA$]]</f>
        <v>120</v>
      </c>
    </row>
    <row r="199" spans="2:12" x14ac:dyDescent="0.2">
      <c r="B199" s="16" t="s">
        <v>279</v>
      </c>
      <c r="C199" s="23">
        <v>104426</v>
      </c>
      <c r="D199" s="23">
        <v>55077</v>
      </c>
      <c r="E199" s="23">
        <v>7614</v>
      </c>
      <c r="G199" t="s">
        <v>145</v>
      </c>
      <c r="J199" s="22">
        <v>359</v>
      </c>
      <c r="K199" s="38"/>
      <c r="L199" s="38">
        <f>Q2FY24_FinalTable[[#This Row],[Sum of Q2FY24_CON$]]+Q2FY24_FinalTable[[#This Row],[Sum of Q2FY24_SVA$]]</f>
        <v>359</v>
      </c>
    </row>
    <row r="200" spans="2:12" x14ac:dyDescent="0.2">
      <c r="B200" s="16" t="s">
        <v>280</v>
      </c>
      <c r="C200" s="23"/>
      <c r="D200" s="23">
        <v>66413</v>
      </c>
      <c r="E200" s="23"/>
      <c r="G200" t="s">
        <v>148</v>
      </c>
      <c r="J200" s="22">
        <v>454</v>
      </c>
      <c r="K200" s="38"/>
      <c r="L200" s="38">
        <f>Q2FY24_FinalTable[[#This Row],[Sum of Q2FY24_CON$]]+Q2FY24_FinalTable[[#This Row],[Sum of Q2FY24_SVA$]]</f>
        <v>454</v>
      </c>
    </row>
    <row r="201" spans="2:12" x14ac:dyDescent="0.2">
      <c r="B201" s="16" t="s">
        <v>281</v>
      </c>
      <c r="C201" s="23"/>
      <c r="D201" s="23"/>
      <c r="E201" s="23">
        <v>1052</v>
      </c>
      <c r="G201" t="s">
        <v>155</v>
      </c>
      <c r="J201" s="22">
        <v>1679</v>
      </c>
      <c r="K201" s="38"/>
      <c r="L201" s="38">
        <f>Q2FY24_FinalTable[[#This Row],[Sum of Q2FY24_CON$]]+Q2FY24_FinalTable[[#This Row],[Sum of Q2FY24_SVA$]]</f>
        <v>1679</v>
      </c>
    </row>
    <row r="202" spans="2:12" x14ac:dyDescent="0.2">
      <c r="B202" s="16" t="s">
        <v>282</v>
      </c>
      <c r="C202" s="23">
        <v>118020</v>
      </c>
      <c r="D202" s="23"/>
      <c r="E202" s="23"/>
      <c r="G202" t="s">
        <v>157</v>
      </c>
      <c r="J202" s="22">
        <v>173</v>
      </c>
      <c r="K202" s="38"/>
      <c r="L202" s="38">
        <f>Q2FY24_FinalTable[[#This Row],[Sum of Q2FY24_CON$]]+Q2FY24_FinalTable[[#This Row],[Sum of Q2FY24_SVA$]]</f>
        <v>173</v>
      </c>
    </row>
    <row r="203" spans="2:12" x14ac:dyDescent="0.2">
      <c r="B203" s="16" t="s">
        <v>283</v>
      </c>
      <c r="C203" s="23"/>
      <c r="D203" s="23">
        <v>17117</v>
      </c>
      <c r="E203" s="23">
        <v>1152</v>
      </c>
      <c r="G203" t="s">
        <v>160</v>
      </c>
      <c r="J203" s="22">
        <v>105</v>
      </c>
      <c r="K203" s="38"/>
      <c r="L203" s="38">
        <f>Q2FY24_FinalTable[[#This Row],[Sum of Q2FY24_CON$]]+Q2FY24_FinalTable[[#This Row],[Sum of Q2FY24_SVA$]]</f>
        <v>105</v>
      </c>
    </row>
    <row r="204" spans="2:12" x14ac:dyDescent="0.2">
      <c r="B204" s="16" t="s">
        <v>285</v>
      </c>
      <c r="C204" s="23"/>
      <c r="D204" s="23">
        <v>51633</v>
      </c>
      <c r="E204" s="23">
        <v>25485</v>
      </c>
      <c r="G204" t="s">
        <v>167</v>
      </c>
      <c r="J204" s="22">
        <v>554</v>
      </c>
      <c r="K204" s="38"/>
      <c r="L204" s="38">
        <f>Q2FY24_FinalTable[[#This Row],[Sum of Q2FY24_CON$]]+Q2FY24_FinalTable[[#This Row],[Sum of Q2FY24_SVA$]]</f>
        <v>554</v>
      </c>
    </row>
    <row r="205" spans="2:12" x14ac:dyDescent="0.2">
      <c r="B205" s="16" t="s">
        <v>286</v>
      </c>
      <c r="C205" s="23">
        <v>56552</v>
      </c>
      <c r="D205" s="23">
        <v>82695</v>
      </c>
      <c r="E205" s="23">
        <v>72829</v>
      </c>
      <c r="G205" t="s">
        <v>193</v>
      </c>
      <c r="J205" s="22">
        <v>95</v>
      </c>
      <c r="K205" s="38"/>
      <c r="L205" s="38">
        <f>Q2FY24_FinalTable[[#This Row],[Sum of Q2FY24_CON$]]+Q2FY24_FinalTable[[#This Row],[Sum of Q2FY24_SVA$]]</f>
        <v>95</v>
      </c>
    </row>
    <row r="206" spans="2:12" x14ac:dyDescent="0.2">
      <c r="B206" s="16" t="s">
        <v>288</v>
      </c>
      <c r="C206" s="23">
        <v>73161</v>
      </c>
      <c r="D206" s="23">
        <v>110236</v>
      </c>
      <c r="E206" s="23"/>
      <c r="G206" t="s">
        <v>194</v>
      </c>
      <c r="J206" s="22">
        <v>246</v>
      </c>
      <c r="K206" s="38"/>
      <c r="L206" s="38">
        <f>Q2FY24_FinalTable[[#This Row],[Sum of Q2FY24_CON$]]+Q2FY24_FinalTable[[#This Row],[Sum of Q2FY24_SVA$]]</f>
        <v>246</v>
      </c>
    </row>
    <row r="207" spans="2:12" x14ac:dyDescent="0.2">
      <c r="B207" s="16" t="s">
        <v>290</v>
      </c>
      <c r="C207" s="23">
        <v>16597</v>
      </c>
      <c r="D207" s="23"/>
      <c r="E207" s="23"/>
      <c r="G207" t="s">
        <v>199</v>
      </c>
      <c r="J207" s="22">
        <v>200</v>
      </c>
      <c r="K207" s="38"/>
      <c r="L207" s="38">
        <f>Q2FY24_FinalTable[[#This Row],[Sum of Q2FY24_CON$]]+Q2FY24_FinalTable[[#This Row],[Sum of Q2FY24_SVA$]]</f>
        <v>200</v>
      </c>
    </row>
    <row r="208" spans="2:12" x14ac:dyDescent="0.2">
      <c r="B208" s="16" t="s">
        <v>291</v>
      </c>
      <c r="C208" s="23"/>
      <c r="D208" s="23">
        <v>20539</v>
      </c>
      <c r="E208" s="23"/>
      <c r="G208" t="s">
        <v>201</v>
      </c>
      <c r="J208" s="22">
        <v>681</v>
      </c>
      <c r="K208" s="38"/>
      <c r="L208" s="38">
        <f>Q2FY24_FinalTable[[#This Row],[Sum of Q2FY24_CON$]]+Q2FY24_FinalTable[[#This Row],[Sum of Q2FY24_SVA$]]</f>
        <v>681</v>
      </c>
    </row>
    <row r="209" spans="2:12" x14ac:dyDescent="0.2">
      <c r="B209" s="16" t="s">
        <v>292</v>
      </c>
      <c r="C209" s="23"/>
      <c r="D209" s="23">
        <v>20576</v>
      </c>
      <c r="E209" s="23"/>
      <c r="G209" t="s">
        <v>207</v>
      </c>
      <c r="J209" s="22">
        <v>468</v>
      </c>
      <c r="K209" s="38"/>
      <c r="L209" s="38">
        <f>Q2FY24_FinalTable[[#This Row],[Sum of Q2FY24_CON$]]+Q2FY24_FinalTable[[#This Row],[Sum of Q2FY24_SVA$]]</f>
        <v>468</v>
      </c>
    </row>
    <row r="210" spans="2:12" x14ac:dyDescent="0.2">
      <c r="B210" s="16" t="s">
        <v>294</v>
      </c>
      <c r="C210" s="23"/>
      <c r="D210" s="23">
        <v>6329</v>
      </c>
      <c r="E210" s="23"/>
      <c r="G210" t="s">
        <v>216</v>
      </c>
      <c r="J210" s="22">
        <v>2235</v>
      </c>
      <c r="K210" s="38"/>
      <c r="L210" s="38">
        <f>Q2FY24_FinalTable[[#This Row],[Sum of Q2FY24_CON$]]+Q2FY24_FinalTable[[#This Row],[Sum of Q2FY24_SVA$]]</f>
        <v>2235</v>
      </c>
    </row>
    <row r="211" spans="2:12" x14ac:dyDescent="0.2">
      <c r="B211" s="16" t="s">
        <v>295</v>
      </c>
      <c r="C211" s="23">
        <v>110158</v>
      </c>
      <c r="D211" s="23">
        <v>13879</v>
      </c>
      <c r="E211" s="23"/>
      <c r="G211" t="s">
        <v>221</v>
      </c>
      <c r="J211" s="22">
        <v>78</v>
      </c>
      <c r="K211" s="38"/>
      <c r="L211" s="38">
        <f>Q2FY24_FinalTable[[#This Row],[Sum of Q2FY24_CON$]]+Q2FY24_FinalTable[[#This Row],[Sum of Q2FY24_SVA$]]</f>
        <v>78</v>
      </c>
    </row>
    <row r="212" spans="2:12" x14ac:dyDescent="0.2">
      <c r="B212" s="16" t="s">
        <v>296</v>
      </c>
      <c r="C212" s="23">
        <v>42257</v>
      </c>
      <c r="D212" s="23">
        <v>16941</v>
      </c>
      <c r="E212" s="23"/>
      <c r="G212" t="s">
        <v>233</v>
      </c>
      <c r="J212" s="22">
        <v>422</v>
      </c>
      <c r="K212" s="38"/>
      <c r="L212" s="38">
        <f>Q2FY24_FinalTable[[#This Row],[Sum of Q2FY24_CON$]]+Q2FY24_FinalTable[[#This Row],[Sum of Q2FY24_SVA$]]</f>
        <v>422</v>
      </c>
    </row>
    <row r="213" spans="2:12" x14ac:dyDescent="0.2">
      <c r="B213" s="16" t="s">
        <v>297</v>
      </c>
      <c r="C213" s="23"/>
      <c r="D213" s="23"/>
      <c r="E213" s="23">
        <v>1475</v>
      </c>
      <c r="G213" t="s">
        <v>236</v>
      </c>
      <c r="J213" s="22">
        <v>6127</v>
      </c>
      <c r="K213" s="38"/>
      <c r="L213" s="38">
        <f>Q2FY24_FinalTable[[#This Row],[Sum of Q2FY24_CON$]]+Q2FY24_FinalTable[[#This Row],[Sum of Q2FY24_SVA$]]</f>
        <v>6127</v>
      </c>
    </row>
    <row r="214" spans="2:12" x14ac:dyDescent="0.2">
      <c r="B214" s="16" t="s">
        <v>298</v>
      </c>
      <c r="C214" s="23">
        <v>10194</v>
      </c>
      <c r="D214" s="23"/>
      <c r="E214" s="23"/>
      <c r="G214" t="s">
        <v>281</v>
      </c>
      <c r="J214" s="22">
        <v>1052</v>
      </c>
      <c r="K214" s="38"/>
      <c r="L214" s="38">
        <f>Q2FY24_FinalTable[[#This Row],[Sum of Q2FY24_CON$]]+Q2FY24_FinalTable[[#This Row],[Sum of Q2FY24_SVA$]]</f>
        <v>1052</v>
      </c>
    </row>
    <row r="215" spans="2:12" x14ac:dyDescent="0.2">
      <c r="B215" s="16" t="s">
        <v>299</v>
      </c>
      <c r="C215" s="23">
        <v>15631</v>
      </c>
      <c r="D215" s="23">
        <v>32403</v>
      </c>
      <c r="E215" s="23">
        <v>13035</v>
      </c>
      <c r="G215" t="s">
        <v>297</v>
      </c>
      <c r="J215" s="22">
        <v>1475</v>
      </c>
      <c r="K215" s="38"/>
      <c r="L215" s="38">
        <f>Q2FY24_FinalTable[[#This Row],[Sum of Q2FY24_CON$]]+Q2FY24_FinalTable[[#This Row],[Sum of Q2FY24_SVA$]]</f>
        <v>1475</v>
      </c>
    </row>
    <row r="216" spans="2:12" x14ac:dyDescent="0.2">
      <c r="B216" s="16" t="s">
        <v>60</v>
      </c>
      <c r="C216" s="23"/>
      <c r="D216" s="23"/>
      <c r="E216" s="23">
        <v>400</v>
      </c>
      <c r="G216" t="s">
        <v>60</v>
      </c>
      <c r="J216" s="22">
        <v>400</v>
      </c>
      <c r="K216" s="38"/>
      <c r="L216" s="38">
        <f>Q2FY24_FinalTable[[#This Row],[Sum of Q2FY24_CON$]]+Q2FY24_FinalTable[[#This Row],[Sum of Q2FY24_SVA$]]</f>
        <v>400</v>
      </c>
    </row>
    <row r="217" spans="2:12" x14ac:dyDescent="0.2">
      <c r="B217" s="16" t="s">
        <v>305</v>
      </c>
      <c r="C217" s="23">
        <v>14677926</v>
      </c>
      <c r="D217" s="23">
        <v>4582397</v>
      </c>
      <c r="E217" s="23">
        <v>1026214</v>
      </c>
      <c r="K217" s="2"/>
    </row>
    <row r="218" spans="2:12" x14ac:dyDescent="0.2">
      <c r="D218"/>
      <c r="E218"/>
      <c r="F218" s="22"/>
      <c r="G218" s="22"/>
      <c r="I218"/>
      <c r="J218"/>
    </row>
    <row r="219" spans="2:12" x14ac:dyDescent="0.2">
      <c r="D219"/>
      <c r="E219"/>
      <c r="F219" s="22"/>
      <c r="G219" s="22"/>
      <c r="I219"/>
      <c r="J219"/>
    </row>
    <row r="220" spans="2:12" x14ac:dyDescent="0.2">
      <c r="D220"/>
      <c r="E220"/>
      <c r="F220" s="22"/>
      <c r="G220" s="22"/>
      <c r="I220"/>
      <c r="J220"/>
    </row>
    <row r="221" spans="2:12" x14ac:dyDescent="0.2">
      <c r="D221"/>
      <c r="E221"/>
      <c r="F221" s="22"/>
      <c r="G221" s="22"/>
      <c r="I221"/>
      <c r="J221"/>
    </row>
  </sheetData>
  <conditionalFormatting sqref="K1:L1048576">
    <cfRule type="cellIs" dxfId="1" priority="1" operator="lessThan">
      <formula>0</formula>
    </cfRule>
  </conditionalFormatting>
  <pageMargins left="0.7" right="0.7" top="0.75" bottom="0.75" header="0.3" footer="0.3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435684-811D-4387-88C4-549091944098}">
  <dimension ref="B3:N223"/>
  <sheetViews>
    <sheetView workbookViewId="0">
      <selection activeCell="D25" sqref="D25"/>
    </sheetView>
  </sheetViews>
  <sheetFormatPr baseColWidth="10" defaultColWidth="8.83203125" defaultRowHeight="15" x14ac:dyDescent="0.2"/>
  <cols>
    <col min="2" max="2" width="35.33203125" bestFit="1" customWidth="1"/>
    <col min="3" max="3" width="22" style="22" bestFit="1" customWidth="1"/>
    <col min="4" max="4" width="19.5" style="22" bestFit="1" customWidth="1"/>
    <col min="5" max="5" width="21.5" style="22" bestFit="1" customWidth="1"/>
    <col min="9" max="9" width="35.33203125" bestFit="1" customWidth="1"/>
    <col min="10" max="10" width="23.6640625" customWidth="1"/>
    <col min="11" max="11" width="21.5" customWidth="1"/>
    <col min="12" max="12" width="23.33203125" customWidth="1"/>
    <col min="13" max="14" width="12.5" bestFit="1" customWidth="1"/>
  </cols>
  <sheetData>
    <row r="3" spans="2:14" x14ac:dyDescent="0.2">
      <c r="B3" s="15" t="s">
        <v>304</v>
      </c>
      <c r="C3" s="23" t="s">
        <v>311</v>
      </c>
      <c r="D3" s="23" t="s">
        <v>312</v>
      </c>
      <c r="E3" s="23" t="s">
        <v>313</v>
      </c>
      <c r="I3" s="24" t="s">
        <v>310</v>
      </c>
      <c r="J3" s="40" t="s">
        <v>311</v>
      </c>
      <c r="K3" s="40" t="s">
        <v>312</v>
      </c>
      <c r="L3" s="40" t="s">
        <v>313</v>
      </c>
      <c r="M3" s="41" t="s">
        <v>314</v>
      </c>
      <c r="N3" s="41" t="s">
        <v>315</v>
      </c>
    </row>
    <row r="4" spans="2:14" x14ac:dyDescent="0.2">
      <c r="B4" s="16" t="s">
        <v>6</v>
      </c>
      <c r="C4" s="23"/>
      <c r="D4" s="23"/>
      <c r="E4" s="23">
        <v>1664</v>
      </c>
      <c r="I4" s="16" t="s">
        <v>251</v>
      </c>
      <c r="J4" s="22">
        <v>155669</v>
      </c>
      <c r="K4" s="22">
        <v>525627</v>
      </c>
      <c r="L4" s="22">
        <v>108313</v>
      </c>
      <c r="M4" s="38">
        <f>Q2FY23_DataModel[[#This Row],[Sum of Q2FY23_PI$]]-Q2FY23_DataModel[[#This Row],[Sum of Q2FY23_SVA$]]</f>
        <v>417314</v>
      </c>
      <c r="N4" s="38">
        <f>Q2FY23_DataModel[[#This Row],[Sum of Q2FY23_CON$]]+Q2FY23_DataModel[[#This Row],[Sum of Q2FY23_SVA$]]</f>
        <v>263982</v>
      </c>
    </row>
    <row r="5" spans="2:14" x14ac:dyDescent="0.2">
      <c r="B5" s="16" t="s">
        <v>8</v>
      </c>
      <c r="C5" s="23"/>
      <c r="D5" s="23"/>
      <c r="E5" s="23">
        <v>827</v>
      </c>
      <c r="I5" s="16" t="s">
        <v>152</v>
      </c>
      <c r="J5" s="22">
        <v>6908218</v>
      </c>
      <c r="K5" s="22">
        <v>458455</v>
      </c>
      <c r="L5" s="22">
        <v>16679</v>
      </c>
      <c r="M5" s="38">
        <f>Q2FY23_DataModel[[#This Row],[Sum of Q2FY23_PI$]]-Q2FY23_DataModel[[#This Row],[Sum of Q2FY23_SVA$]]</f>
        <v>441776</v>
      </c>
      <c r="N5" s="38">
        <f>Q2FY23_DataModel[[#This Row],[Sum of Q2FY23_CON$]]+Q2FY23_DataModel[[#This Row],[Sum of Q2FY23_SVA$]]</f>
        <v>6924897</v>
      </c>
    </row>
    <row r="6" spans="2:14" x14ac:dyDescent="0.2">
      <c r="B6" s="16" t="s">
        <v>7</v>
      </c>
      <c r="C6" s="23"/>
      <c r="D6" s="23"/>
      <c r="E6" s="23">
        <v>3795</v>
      </c>
      <c r="I6" s="16" t="s">
        <v>161</v>
      </c>
      <c r="J6" s="22"/>
      <c r="K6" s="22">
        <v>352156</v>
      </c>
      <c r="L6" s="22">
        <v>299626</v>
      </c>
      <c r="M6" s="38">
        <f>Q2FY23_DataModel[[#This Row],[Sum of Q2FY23_PI$]]-Q2FY23_DataModel[[#This Row],[Sum of Q2FY23_SVA$]]</f>
        <v>52530</v>
      </c>
      <c r="N6" s="38">
        <f>Q2FY23_DataModel[[#This Row],[Sum of Q2FY23_CON$]]+Q2FY23_DataModel[[#This Row],[Sum of Q2FY23_SVA$]]</f>
        <v>299626</v>
      </c>
    </row>
    <row r="7" spans="2:14" x14ac:dyDescent="0.2">
      <c r="B7" s="16" t="s">
        <v>11</v>
      </c>
      <c r="C7" s="23"/>
      <c r="D7" s="23">
        <v>9445</v>
      </c>
      <c r="E7" s="23">
        <v>6852</v>
      </c>
      <c r="I7" s="16" t="s">
        <v>237</v>
      </c>
      <c r="J7" s="22">
        <v>1525320</v>
      </c>
      <c r="K7" s="22">
        <v>312906</v>
      </c>
      <c r="L7" s="22">
        <v>5446</v>
      </c>
      <c r="M7" s="38">
        <f>Q2FY23_DataModel[[#This Row],[Sum of Q2FY23_PI$]]-Q2FY23_DataModel[[#This Row],[Sum of Q2FY23_SVA$]]</f>
        <v>307460</v>
      </c>
      <c r="N7" s="38">
        <f>Q2FY23_DataModel[[#This Row],[Sum of Q2FY23_CON$]]+Q2FY23_DataModel[[#This Row],[Sum of Q2FY23_SVA$]]</f>
        <v>1530766</v>
      </c>
    </row>
    <row r="8" spans="2:14" x14ac:dyDescent="0.2">
      <c r="B8" s="16" t="s">
        <v>14</v>
      </c>
      <c r="C8" s="23"/>
      <c r="D8" s="23"/>
      <c r="E8" s="23">
        <v>1828</v>
      </c>
      <c r="I8" s="16" t="s">
        <v>275</v>
      </c>
      <c r="J8" s="22"/>
      <c r="K8" s="22">
        <v>310296</v>
      </c>
      <c r="L8" s="22">
        <v>1174</v>
      </c>
      <c r="M8" s="38">
        <f>Q2FY23_DataModel[[#This Row],[Sum of Q2FY23_PI$]]-Q2FY23_DataModel[[#This Row],[Sum of Q2FY23_SVA$]]</f>
        <v>309122</v>
      </c>
      <c r="N8" s="38">
        <f>Q2FY23_DataModel[[#This Row],[Sum of Q2FY23_CON$]]+Q2FY23_DataModel[[#This Row],[Sum of Q2FY23_SVA$]]</f>
        <v>1174</v>
      </c>
    </row>
    <row r="9" spans="2:14" x14ac:dyDescent="0.2">
      <c r="B9" s="16" t="s">
        <v>16</v>
      </c>
      <c r="C9" s="23">
        <v>10903</v>
      </c>
      <c r="D9" s="23"/>
      <c r="E9" s="23"/>
      <c r="I9" s="16" t="s">
        <v>191</v>
      </c>
      <c r="J9" s="22"/>
      <c r="K9" s="22">
        <v>278959</v>
      </c>
      <c r="L9" s="22">
        <v>1086</v>
      </c>
      <c r="M9" s="38">
        <f>Q2FY23_DataModel[[#This Row],[Sum of Q2FY23_PI$]]-Q2FY23_DataModel[[#This Row],[Sum of Q2FY23_SVA$]]</f>
        <v>277873</v>
      </c>
      <c r="N9" s="38">
        <f>Q2FY23_DataModel[[#This Row],[Sum of Q2FY23_CON$]]+Q2FY23_DataModel[[#This Row],[Sum of Q2FY23_SVA$]]</f>
        <v>1086</v>
      </c>
    </row>
    <row r="10" spans="2:14" x14ac:dyDescent="0.2">
      <c r="B10" s="16" t="s">
        <v>18</v>
      </c>
      <c r="C10" s="23"/>
      <c r="D10" s="23"/>
      <c r="E10" s="23">
        <v>1647</v>
      </c>
      <c r="I10" s="16" t="s">
        <v>261</v>
      </c>
      <c r="J10" s="22">
        <v>643751</v>
      </c>
      <c r="K10" s="22">
        <v>263533</v>
      </c>
      <c r="L10" s="22">
        <v>101694</v>
      </c>
      <c r="M10" s="38">
        <f>Q2FY23_DataModel[[#This Row],[Sum of Q2FY23_PI$]]-Q2FY23_DataModel[[#This Row],[Sum of Q2FY23_SVA$]]</f>
        <v>161839</v>
      </c>
      <c r="N10" s="38">
        <f>Q2FY23_DataModel[[#This Row],[Sum of Q2FY23_CON$]]+Q2FY23_DataModel[[#This Row],[Sum of Q2FY23_SVA$]]</f>
        <v>745445</v>
      </c>
    </row>
    <row r="11" spans="2:14" x14ac:dyDescent="0.2">
      <c r="B11" s="16" t="s">
        <v>19</v>
      </c>
      <c r="C11" s="23">
        <v>29310</v>
      </c>
      <c r="D11" s="23"/>
      <c r="E11" s="23"/>
      <c r="I11" s="16" t="s">
        <v>250</v>
      </c>
      <c r="J11" s="22">
        <v>862546</v>
      </c>
      <c r="K11" s="22">
        <v>257561</v>
      </c>
      <c r="L11" s="22">
        <v>142550</v>
      </c>
      <c r="M11" s="38">
        <f>Q2FY23_DataModel[[#This Row],[Sum of Q2FY23_PI$]]-Q2FY23_DataModel[[#This Row],[Sum of Q2FY23_SVA$]]</f>
        <v>115011</v>
      </c>
      <c r="N11" s="38">
        <f>Q2FY23_DataModel[[#This Row],[Sum of Q2FY23_CON$]]+Q2FY23_DataModel[[#This Row],[Sum of Q2FY23_SVA$]]</f>
        <v>1005096</v>
      </c>
    </row>
    <row r="12" spans="2:14" x14ac:dyDescent="0.2">
      <c r="B12" s="16" t="s">
        <v>21</v>
      </c>
      <c r="C12" s="23"/>
      <c r="D12" s="23"/>
      <c r="E12" s="23">
        <v>4014</v>
      </c>
      <c r="I12" s="16" t="s">
        <v>173</v>
      </c>
      <c r="J12" s="22">
        <v>260240</v>
      </c>
      <c r="K12" s="22">
        <v>179315</v>
      </c>
      <c r="L12" s="22">
        <v>57160</v>
      </c>
      <c r="M12" s="38">
        <f>Q2FY23_DataModel[[#This Row],[Sum of Q2FY23_PI$]]-Q2FY23_DataModel[[#This Row],[Sum of Q2FY23_SVA$]]</f>
        <v>122155</v>
      </c>
      <c r="N12" s="38">
        <f>Q2FY23_DataModel[[#This Row],[Sum of Q2FY23_CON$]]+Q2FY23_DataModel[[#This Row],[Sum of Q2FY23_SVA$]]</f>
        <v>317400</v>
      </c>
    </row>
    <row r="13" spans="2:14" x14ac:dyDescent="0.2">
      <c r="B13" s="16" t="s">
        <v>22</v>
      </c>
      <c r="C13" s="23"/>
      <c r="D13" s="23"/>
      <c r="E13" s="23">
        <v>322</v>
      </c>
      <c r="I13" s="16" t="s">
        <v>208</v>
      </c>
      <c r="J13" s="22">
        <v>609652</v>
      </c>
      <c r="K13" s="22">
        <v>159285</v>
      </c>
      <c r="L13" s="22">
        <v>11160</v>
      </c>
      <c r="M13" s="38">
        <f>Q2FY23_DataModel[[#This Row],[Sum of Q2FY23_PI$]]-Q2FY23_DataModel[[#This Row],[Sum of Q2FY23_SVA$]]</f>
        <v>148125</v>
      </c>
      <c r="N13" s="38">
        <f>Q2FY23_DataModel[[#This Row],[Sum of Q2FY23_CON$]]+Q2FY23_DataModel[[#This Row],[Sum of Q2FY23_SVA$]]</f>
        <v>620812</v>
      </c>
    </row>
    <row r="14" spans="2:14" x14ac:dyDescent="0.2">
      <c r="B14" s="16" t="s">
        <v>24</v>
      </c>
      <c r="C14" s="23"/>
      <c r="D14" s="23">
        <v>9870</v>
      </c>
      <c r="E14" s="23"/>
      <c r="I14" s="16" t="s">
        <v>268</v>
      </c>
      <c r="J14" s="22">
        <v>40262</v>
      </c>
      <c r="K14" s="22">
        <v>112377</v>
      </c>
      <c r="L14" s="22"/>
      <c r="M14" s="38">
        <f>Q2FY23_DataModel[[#This Row],[Sum of Q2FY23_PI$]]-Q2FY23_DataModel[[#This Row],[Sum of Q2FY23_SVA$]]</f>
        <v>112377</v>
      </c>
      <c r="N14" s="38">
        <f>Q2FY23_DataModel[[#This Row],[Sum of Q2FY23_CON$]]+Q2FY23_DataModel[[#This Row],[Sum of Q2FY23_SVA$]]</f>
        <v>40262</v>
      </c>
    </row>
    <row r="15" spans="2:14" x14ac:dyDescent="0.2">
      <c r="B15" s="16" t="s">
        <v>30</v>
      </c>
      <c r="C15" s="23">
        <v>7002</v>
      </c>
      <c r="D15" s="23"/>
      <c r="E15" s="23"/>
      <c r="I15" s="16" t="s">
        <v>286</v>
      </c>
      <c r="J15" s="22">
        <v>10447</v>
      </c>
      <c r="K15" s="22">
        <v>103021</v>
      </c>
      <c r="L15" s="22"/>
      <c r="M15" s="38">
        <f>Q2FY23_DataModel[[#This Row],[Sum of Q2FY23_PI$]]-Q2FY23_DataModel[[#This Row],[Sum of Q2FY23_SVA$]]</f>
        <v>103021</v>
      </c>
      <c r="N15" s="38">
        <f>Q2FY23_DataModel[[#This Row],[Sum of Q2FY23_CON$]]+Q2FY23_DataModel[[#This Row],[Sum of Q2FY23_SVA$]]</f>
        <v>10447</v>
      </c>
    </row>
    <row r="16" spans="2:14" x14ac:dyDescent="0.2">
      <c r="B16" s="16" t="s">
        <v>31</v>
      </c>
      <c r="C16" s="23"/>
      <c r="D16" s="23"/>
      <c r="E16" s="23">
        <v>2132</v>
      </c>
      <c r="I16" s="16" t="s">
        <v>210</v>
      </c>
      <c r="J16" s="22"/>
      <c r="K16" s="22">
        <v>98252</v>
      </c>
      <c r="L16" s="22"/>
      <c r="M16" s="38">
        <f>Q2FY23_DataModel[[#This Row],[Sum of Q2FY23_PI$]]-Q2FY23_DataModel[[#This Row],[Sum of Q2FY23_SVA$]]</f>
        <v>98252</v>
      </c>
      <c r="N16" s="38">
        <f>Q2FY23_DataModel[[#This Row],[Sum of Q2FY23_CON$]]+Q2FY23_DataModel[[#This Row],[Sum of Q2FY23_SVA$]]</f>
        <v>0</v>
      </c>
    </row>
    <row r="17" spans="2:14" x14ac:dyDescent="0.2">
      <c r="B17" s="16" t="s">
        <v>32</v>
      </c>
      <c r="C17" s="23">
        <v>34587</v>
      </c>
      <c r="D17" s="23"/>
      <c r="E17" s="23"/>
      <c r="I17" s="16" t="s">
        <v>288</v>
      </c>
      <c r="J17" s="22"/>
      <c r="K17" s="22">
        <v>97276</v>
      </c>
      <c r="L17" s="22"/>
      <c r="M17" s="38">
        <f>Q2FY23_DataModel[[#This Row],[Sum of Q2FY23_PI$]]-Q2FY23_DataModel[[#This Row],[Sum of Q2FY23_SVA$]]</f>
        <v>97276</v>
      </c>
      <c r="N17" s="38">
        <f>Q2FY23_DataModel[[#This Row],[Sum of Q2FY23_CON$]]+Q2FY23_DataModel[[#This Row],[Sum of Q2FY23_SVA$]]</f>
        <v>0</v>
      </c>
    </row>
    <row r="18" spans="2:14" x14ac:dyDescent="0.2">
      <c r="B18" s="16" t="s">
        <v>33</v>
      </c>
      <c r="C18" s="23"/>
      <c r="D18" s="23">
        <v>10643</v>
      </c>
      <c r="E18" s="23"/>
      <c r="I18" s="16" t="s">
        <v>228</v>
      </c>
      <c r="J18" s="22">
        <v>168754</v>
      </c>
      <c r="K18" s="22">
        <v>89922</v>
      </c>
      <c r="L18" s="22"/>
      <c r="M18" s="38">
        <f>Q2FY23_DataModel[[#This Row],[Sum of Q2FY23_PI$]]-Q2FY23_DataModel[[#This Row],[Sum of Q2FY23_SVA$]]</f>
        <v>89922</v>
      </c>
      <c r="N18" s="38">
        <f>Q2FY23_DataModel[[#This Row],[Sum of Q2FY23_CON$]]+Q2FY23_DataModel[[#This Row],[Sum of Q2FY23_SVA$]]</f>
        <v>168754</v>
      </c>
    </row>
    <row r="19" spans="2:14" x14ac:dyDescent="0.2">
      <c r="B19" s="16" t="s">
        <v>35</v>
      </c>
      <c r="C19" s="23"/>
      <c r="D19" s="23">
        <v>12426</v>
      </c>
      <c r="E19" s="23"/>
      <c r="I19" s="16" t="s">
        <v>280</v>
      </c>
      <c r="J19" s="22">
        <v>63020</v>
      </c>
      <c r="K19" s="22">
        <v>73158</v>
      </c>
      <c r="L19" s="22">
        <v>4104</v>
      </c>
      <c r="M19" s="38">
        <f>Q2FY23_DataModel[[#This Row],[Sum of Q2FY23_PI$]]-Q2FY23_DataModel[[#This Row],[Sum of Q2FY23_SVA$]]</f>
        <v>69054</v>
      </c>
      <c r="N19" s="38">
        <f>Q2FY23_DataModel[[#This Row],[Sum of Q2FY23_CON$]]+Q2FY23_DataModel[[#This Row],[Sum of Q2FY23_SVA$]]</f>
        <v>67124</v>
      </c>
    </row>
    <row r="20" spans="2:14" x14ac:dyDescent="0.2">
      <c r="B20" s="16" t="s">
        <v>36</v>
      </c>
      <c r="C20" s="23"/>
      <c r="D20" s="23"/>
      <c r="E20" s="23">
        <v>774</v>
      </c>
      <c r="I20" s="16" t="s">
        <v>232</v>
      </c>
      <c r="J20" s="22">
        <v>44627</v>
      </c>
      <c r="K20" s="22">
        <v>60581</v>
      </c>
      <c r="L20" s="22"/>
      <c r="M20" s="38">
        <f>Q2FY23_DataModel[[#This Row],[Sum of Q2FY23_PI$]]-Q2FY23_DataModel[[#This Row],[Sum of Q2FY23_SVA$]]</f>
        <v>60581</v>
      </c>
      <c r="N20" s="38">
        <f>Q2FY23_DataModel[[#This Row],[Sum of Q2FY23_CON$]]+Q2FY23_DataModel[[#This Row],[Sum of Q2FY23_SVA$]]</f>
        <v>44627</v>
      </c>
    </row>
    <row r="21" spans="2:14" x14ac:dyDescent="0.2">
      <c r="B21" s="16" t="s">
        <v>37</v>
      </c>
      <c r="C21" s="23"/>
      <c r="D21" s="23"/>
      <c r="E21" s="23">
        <v>1512</v>
      </c>
      <c r="I21" s="16" t="s">
        <v>285</v>
      </c>
      <c r="J21" s="22"/>
      <c r="K21" s="22">
        <v>59356</v>
      </c>
      <c r="L21" s="22">
        <v>24041</v>
      </c>
      <c r="M21" s="38">
        <f>Q2FY23_DataModel[[#This Row],[Sum of Q2FY23_PI$]]-Q2FY23_DataModel[[#This Row],[Sum of Q2FY23_SVA$]]</f>
        <v>35315</v>
      </c>
      <c r="N21" s="38">
        <f>Q2FY23_DataModel[[#This Row],[Sum of Q2FY23_CON$]]+Q2FY23_DataModel[[#This Row],[Sum of Q2FY23_SVA$]]</f>
        <v>24041</v>
      </c>
    </row>
    <row r="22" spans="2:14" x14ac:dyDescent="0.2">
      <c r="B22" s="16" t="s">
        <v>39</v>
      </c>
      <c r="C22" s="23"/>
      <c r="D22" s="23"/>
      <c r="E22" s="23">
        <v>993</v>
      </c>
      <c r="I22" s="16" t="s">
        <v>192</v>
      </c>
      <c r="J22" s="22"/>
      <c r="K22" s="22">
        <v>58616</v>
      </c>
      <c r="L22" s="22"/>
      <c r="M22" s="38">
        <f>Q2FY23_DataModel[[#This Row],[Sum of Q2FY23_PI$]]-Q2FY23_DataModel[[#This Row],[Sum of Q2FY23_SVA$]]</f>
        <v>58616</v>
      </c>
      <c r="N22" s="38">
        <f>Q2FY23_DataModel[[#This Row],[Sum of Q2FY23_CON$]]+Q2FY23_DataModel[[#This Row],[Sum of Q2FY23_SVA$]]</f>
        <v>0</v>
      </c>
    </row>
    <row r="23" spans="2:14" x14ac:dyDescent="0.2">
      <c r="B23" s="16" t="s">
        <v>40</v>
      </c>
      <c r="C23" s="23"/>
      <c r="D23" s="23"/>
      <c r="E23" s="23">
        <v>2443</v>
      </c>
      <c r="I23" s="16" t="s">
        <v>214</v>
      </c>
      <c r="J23" s="22">
        <v>68377</v>
      </c>
      <c r="K23" s="22">
        <v>56988</v>
      </c>
      <c r="L23" s="22"/>
      <c r="M23" s="38">
        <f>Q2FY23_DataModel[[#This Row],[Sum of Q2FY23_PI$]]-Q2FY23_DataModel[[#This Row],[Sum of Q2FY23_SVA$]]</f>
        <v>56988</v>
      </c>
      <c r="N23" s="38">
        <f>Q2FY23_DataModel[[#This Row],[Sum of Q2FY23_CON$]]+Q2FY23_DataModel[[#This Row],[Sum of Q2FY23_SVA$]]</f>
        <v>68377</v>
      </c>
    </row>
    <row r="24" spans="2:14" x14ac:dyDescent="0.2">
      <c r="B24" s="16" t="s">
        <v>41</v>
      </c>
      <c r="C24" s="23">
        <v>7236</v>
      </c>
      <c r="D24" s="23"/>
      <c r="E24" s="23"/>
      <c r="I24" s="16" t="s">
        <v>174</v>
      </c>
      <c r="J24" s="22">
        <v>99912</v>
      </c>
      <c r="K24" s="22">
        <v>47826</v>
      </c>
      <c r="L24" s="22"/>
      <c r="M24" s="38">
        <f>Q2FY23_DataModel[[#This Row],[Sum of Q2FY23_PI$]]-Q2FY23_DataModel[[#This Row],[Sum of Q2FY23_SVA$]]</f>
        <v>47826</v>
      </c>
      <c r="N24" s="38">
        <f>Q2FY23_DataModel[[#This Row],[Sum of Q2FY23_CON$]]+Q2FY23_DataModel[[#This Row],[Sum of Q2FY23_SVA$]]</f>
        <v>99912</v>
      </c>
    </row>
    <row r="25" spans="2:14" x14ac:dyDescent="0.2">
      <c r="B25" s="16" t="s">
        <v>42</v>
      </c>
      <c r="C25" s="23">
        <v>9436</v>
      </c>
      <c r="D25" s="23"/>
      <c r="E25" s="23"/>
      <c r="I25" s="16" t="s">
        <v>185</v>
      </c>
      <c r="J25" s="22">
        <v>121648</v>
      </c>
      <c r="K25" s="22">
        <v>47457</v>
      </c>
      <c r="L25" s="22">
        <v>23469</v>
      </c>
      <c r="M25" s="38">
        <f>Q2FY23_DataModel[[#This Row],[Sum of Q2FY23_PI$]]-Q2FY23_DataModel[[#This Row],[Sum of Q2FY23_SVA$]]</f>
        <v>23988</v>
      </c>
      <c r="N25" s="38">
        <f>Q2FY23_DataModel[[#This Row],[Sum of Q2FY23_CON$]]+Q2FY23_DataModel[[#This Row],[Sum of Q2FY23_SVA$]]</f>
        <v>145117</v>
      </c>
    </row>
    <row r="26" spans="2:14" x14ac:dyDescent="0.2">
      <c r="B26" s="16" t="s">
        <v>43</v>
      </c>
      <c r="C26" s="23">
        <v>21684</v>
      </c>
      <c r="D26" s="23"/>
      <c r="E26" s="23"/>
      <c r="I26" s="16" t="s">
        <v>79</v>
      </c>
      <c r="J26" s="22">
        <v>41995</v>
      </c>
      <c r="K26" s="22">
        <v>45288</v>
      </c>
      <c r="L26" s="22">
        <v>45288</v>
      </c>
      <c r="M26" s="38">
        <f>Q2FY23_DataModel[[#This Row],[Sum of Q2FY23_PI$]]-Q2FY23_DataModel[[#This Row],[Sum of Q2FY23_SVA$]]</f>
        <v>0</v>
      </c>
      <c r="N26" s="38">
        <f>Q2FY23_DataModel[[#This Row],[Sum of Q2FY23_CON$]]+Q2FY23_DataModel[[#This Row],[Sum of Q2FY23_SVA$]]</f>
        <v>87283</v>
      </c>
    </row>
    <row r="27" spans="2:14" x14ac:dyDescent="0.2">
      <c r="B27" s="16" t="s">
        <v>45</v>
      </c>
      <c r="C27" s="23"/>
      <c r="D27" s="23">
        <v>9587</v>
      </c>
      <c r="E27" s="23"/>
      <c r="I27" s="16" t="s">
        <v>220</v>
      </c>
      <c r="J27" s="22">
        <v>21226</v>
      </c>
      <c r="K27" s="22">
        <v>44231</v>
      </c>
      <c r="L27" s="22"/>
      <c r="M27" s="38">
        <f>Q2FY23_DataModel[[#This Row],[Sum of Q2FY23_PI$]]-Q2FY23_DataModel[[#This Row],[Sum of Q2FY23_SVA$]]</f>
        <v>44231</v>
      </c>
      <c r="N27" s="38">
        <f>Q2FY23_DataModel[[#This Row],[Sum of Q2FY23_CON$]]+Q2FY23_DataModel[[#This Row],[Sum of Q2FY23_SVA$]]</f>
        <v>21226</v>
      </c>
    </row>
    <row r="28" spans="2:14" x14ac:dyDescent="0.2">
      <c r="B28" s="16" t="s">
        <v>47</v>
      </c>
      <c r="C28" s="23"/>
      <c r="D28" s="23">
        <v>10363</v>
      </c>
      <c r="E28" s="23"/>
      <c r="I28" s="16" t="s">
        <v>213</v>
      </c>
      <c r="J28" s="22">
        <v>91818</v>
      </c>
      <c r="K28" s="22">
        <v>39766</v>
      </c>
      <c r="L28" s="22"/>
      <c r="M28" s="38">
        <f>Q2FY23_DataModel[[#This Row],[Sum of Q2FY23_PI$]]-Q2FY23_DataModel[[#This Row],[Sum of Q2FY23_SVA$]]</f>
        <v>39766</v>
      </c>
      <c r="N28" s="38">
        <f>Q2FY23_DataModel[[#This Row],[Sum of Q2FY23_CON$]]+Q2FY23_DataModel[[#This Row],[Sum of Q2FY23_SVA$]]</f>
        <v>91818</v>
      </c>
    </row>
    <row r="29" spans="2:14" x14ac:dyDescent="0.2">
      <c r="B29" s="16" t="s">
        <v>48</v>
      </c>
      <c r="C29" s="23">
        <v>9455</v>
      </c>
      <c r="D29" s="23">
        <v>24625</v>
      </c>
      <c r="E29" s="23"/>
      <c r="I29" s="16" t="s">
        <v>258</v>
      </c>
      <c r="J29" s="22"/>
      <c r="K29" s="22">
        <v>36280</v>
      </c>
      <c r="L29" s="22"/>
      <c r="M29" s="38">
        <f>Q2FY23_DataModel[[#This Row],[Sum of Q2FY23_PI$]]-Q2FY23_DataModel[[#This Row],[Sum of Q2FY23_SVA$]]</f>
        <v>36280</v>
      </c>
      <c r="N29" s="38">
        <f>Q2FY23_DataModel[[#This Row],[Sum of Q2FY23_CON$]]+Q2FY23_DataModel[[#This Row],[Sum of Q2FY23_SVA$]]</f>
        <v>0</v>
      </c>
    </row>
    <row r="30" spans="2:14" x14ac:dyDescent="0.2">
      <c r="B30" s="16" t="s">
        <v>53</v>
      </c>
      <c r="C30" s="23"/>
      <c r="D30" s="23">
        <v>10272</v>
      </c>
      <c r="E30" s="23"/>
      <c r="I30" s="16" t="s">
        <v>200</v>
      </c>
      <c r="J30" s="22"/>
      <c r="K30" s="22">
        <v>33884</v>
      </c>
      <c r="L30" s="22">
        <v>34301</v>
      </c>
      <c r="M30" s="38">
        <f>Q2FY23_DataModel[[#This Row],[Sum of Q2FY23_PI$]]-Q2FY23_DataModel[[#This Row],[Sum of Q2FY23_SVA$]]</f>
        <v>-417</v>
      </c>
      <c r="N30" s="38">
        <f>Q2FY23_DataModel[[#This Row],[Sum of Q2FY23_CON$]]+Q2FY23_DataModel[[#This Row],[Sum of Q2FY23_SVA$]]</f>
        <v>34301</v>
      </c>
    </row>
    <row r="31" spans="2:14" x14ac:dyDescent="0.2">
      <c r="B31" s="16" t="s">
        <v>55</v>
      </c>
      <c r="C31" s="23">
        <v>17447</v>
      </c>
      <c r="D31" s="23"/>
      <c r="E31" s="23"/>
      <c r="I31" s="16" t="s">
        <v>190</v>
      </c>
      <c r="J31" s="22">
        <v>75027</v>
      </c>
      <c r="K31" s="22">
        <v>32997</v>
      </c>
      <c r="L31" s="22">
        <v>452</v>
      </c>
      <c r="M31" s="38">
        <f>Q2FY23_DataModel[[#This Row],[Sum of Q2FY23_PI$]]-Q2FY23_DataModel[[#This Row],[Sum of Q2FY23_SVA$]]</f>
        <v>32545</v>
      </c>
      <c r="N31" s="38">
        <f>Q2FY23_DataModel[[#This Row],[Sum of Q2FY23_CON$]]+Q2FY23_DataModel[[#This Row],[Sum of Q2FY23_SVA$]]</f>
        <v>75479</v>
      </c>
    </row>
    <row r="32" spans="2:14" x14ac:dyDescent="0.2">
      <c r="B32" s="16" t="s">
        <v>56</v>
      </c>
      <c r="C32" s="23">
        <v>26160</v>
      </c>
      <c r="D32" s="23"/>
      <c r="E32" s="23"/>
      <c r="I32" s="16" t="s">
        <v>244</v>
      </c>
      <c r="J32" s="22">
        <v>15252</v>
      </c>
      <c r="K32" s="22">
        <v>31668</v>
      </c>
      <c r="L32" s="22">
        <v>6257</v>
      </c>
      <c r="M32" s="38">
        <f>Q2FY23_DataModel[[#This Row],[Sum of Q2FY23_PI$]]-Q2FY23_DataModel[[#This Row],[Sum of Q2FY23_SVA$]]</f>
        <v>25411</v>
      </c>
      <c r="N32" s="38">
        <f>Q2FY23_DataModel[[#This Row],[Sum of Q2FY23_CON$]]+Q2FY23_DataModel[[#This Row],[Sum of Q2FY23_SVA$]]</f>
        <v>21509</v>
      </c>
    </row>
    <row r="33" spans="2:14" x14ac:dyDescent="0.2">
      <c r="B33" s="16" t="s">
        <v>57</v>
      </c>
      <c r="C33" s="23">
        <v>10625</v>
      </c>
      <c r="D33" s="23"/>
      <c r="E33" s="23"/>
      <c r="I33" s="16" t="s">
        <v>240</v>
      </c>
      <c r="J33" s="22"/>
      <c r="K33" s="22">
        <v>30851</v>
      </c>
      <c r="L33" s="22">
        <v>1939</v>
      </c>
      <c r="M33" s="38">
        <f>Q2FY23_DataModel[[#This Row],[Sum of Q2FY23_PI$]]-Q2FY23_DataModel[[#This Row],[Sum of Q2FY23_SVA$]]</f>
        <v>28912</v>
      </c>
      <c r="N33" s="38">
        <f>Q2FY23_DataModel[[#This Row],[Sum of Q2FY23_CON$]]+Q2FY23_DataModel[[#This Row],[Sum of Q2FY23_SVA$]]</f>
        <v>1939</v>
      </c>
    </row>
    <row r="34" spans="2:14" x14ac:dyDescent="0.2">
      <c r="B34" s="16" t="s">
        <v>59</v>
      </c>
      <c r="C34" s="23"/>
      <c r="D34" s="23"/>
      <c r="E34" s="23">
        <v>231</v>
      </c>
      <c r="I34" s="16" t="s">
        <v>287</v>
      </c>
      <c r="J34" s="22"/>
      <c r="K34" s="22">
        <v>29999</v>
      </c>
      <c r="L34" s="22"/>
      <c r="M34" s="38">
        <f>Q2FY23_DataModel[[#This Row],[Sum of Q2FY23_PI$]]-Q2FY23_DataModel[[#This Row],[Sum of Q2FY23_SVA$]]</f>
        <v>29999</v>
      </c>
      <c r="N34" s="38">
        <f>Q2FY23_DataModel[[#This Row],[Sum of Q2FY23_CON$]]+Q2FY23_DataModel[[#This Row],[Sum of Q2FY23_SVA$]]</f>
        <v>0</v>
      </c>
    </row>
    <row r="35" spans="2:14" x14ac:dyDescent="0.2">
      <c r="B35" s="16" t="s">
        <v>61</v>
      </c>
      <c r="C35" s="23"/>
      <c r="D35" s="23">
        <v>14205</v>
      </c>
      <c r="E35" s="23"/>
      <c r="I35" s="16" t="s">
        <v>229</v>
      </c>
      <c r="J35" s="22">
        <v>13829</v>
      </c>
      <c r="K35" s="22">
        <v>29672</v>
      </c>
      <c r="L35" s="22">
        <v>28488</v>
      </c>
      <c r="M35" s="38">
        <f>Q2FY23_DataModel[[#This Row],[Sum of Q2FY23_PI$]]-Q2FY23_DataModel[[#This Row],[Sum of Q2FY23_SVA$]]</f>
        <v>1184</v>
      </c>
      <c r="N35" s="38">
        <f>Q2FY23_DataModel[[#This Row],[Sum of Q2FY23_CON$]]+Q2FY23_DataModel[[#This Row],[Sum of Q2FY23_SVA$]]</f>
        <v>42317</v>
      </c>
    </row>
    <row r="36" spans="2:14" x14ac:dyDescent="0.2">
      <c r="B36" s="16" t="s">
        <v>62</v>
      </c>
      <c r="C36" s="23"/>
      <c r="D36" s="23"/>
      <c r="E36" s="23">
        <v>1281</v>
      </c>
      <c r="I36" s="16" t="s">
        <v>106</v>
      </c>
      <c r="J36" s="22"/>
      <c r="K36" s="22">
        <v>28801</v>
      </c>
      <c r="L36" s="22"/>
      <c r="M36" s="38">
        <f>Q2FY23_DataModel[[#This Row],[Sum of Q2FY23_PI$]]-Q2FY23_DataModel[[#This Row],[Sum of Q2FY23_SVA$]]</f>
        <v>28801</v>
      </c>
      <c r="N36" s="38">
        <f>Q2FY23_DataModel[[#This Row],[Sum of Q2FY23_CON$]]+Q2FY23_DataModel[[#This Row],[Sum of Q2FY23_SVA$]]</f>
        <v>0</v>
      </c>
    </row>
    <row r="37" spans="2:14" x14ac:dyDescent="0.2">
      <c r="B37" s="16" t="s">
        <v>63</v>
      </c>
      <c r="C37" s="23"/>
      <c r="D37" s="23"/>
      <c r="E37" s="23">
        <v>2165</v>
      </c>
      <c r="I37" s="16" t="s">
        <v>262</v>
      </c>
      <c r="J37" s="22">
        <v>15593</v>
      </c>
      <c r="K37" s="22">
        <v>28110</v>
      </c>
      <c r="L37" s="22">
        <v>16616</v>
      </c>
      <c r="M37" s="38">
        <f>Q2FY23_DataModel[[#This Row],[Sum of Q2FY23_PI$]]-Q2FY23_DataModel[[#This Row],[Sum of Q2FY23_SVA$]]</f>
        <v>11494</v>
      </c>
      <c r="N37" s="38">
        <f>Q2FY23_DataModel[[#This Row],[Sum of Q2FY23_CON$]]+Q2FY23_DataModel[[#This Row],[Sum of Q2FY23_SVA$]]</f>
        <v>32209</v>
      </c>
    </row>
    <row r="38" spans="2:14" x14ac:dyDescent="0.2">
      <c r="B38" s="16" t="s">
        <v>65</v>
      </c>
      <c r="C38" s="23">
        <v>26367</v>
      </c>
      <c r="D38" s="23"/>
      <c r="E38" s="23"/>
      <c r="I38" s="16" t="s">
        <v>276</v>
      </c>
      <c r="J38" s="22"/>
      <c r="K38" s="22">
        <v>26857</v>
      </c>
      <c r="L38" s="22"/>
      <c r="M38" s="38">
        <f>Q2FY23_DataModel[[#This Row],[Sum of Q2FY23_PI$]]-Q2FY23_DataModel[[#This Row],[Sum of Q2FY23_SVA$]]</f>
        <v>26857</v>
      </c>
      <c r="N38" s="38">
        <f>Q2FY23_DataModel[[#This Row],[Sum of Q2FY23_CON$]]+Q2FY23_DataModel[[#This Row],[Sum of Q2FY23_SVA$]]</f>
        <v>0</v>
      </c>
    </row>
    <row r="39" spans="2:14" x14ac:dyDescent="0.2">
      <c r="B39" s="16" t="s">
        <v>66</v>
      </c>
      <c r="C39" s="23"/>
      <c r="D39" s="23">
        <v>18386</v>
      </c>
      <c r="E39" s="23"/>
      <c r="I39" s="16" t="s">
        <v>299</v>
      </c>
      <c r="J39" s="22">
        <v>19548</v>
      </c>
      <c r="K39" s="22">
        <v>26554</v>
      </c>
      <c r="L39" s="22">
        <v>8136</v>
      </c>
      <c r="M39" s="38">
        <f>Q2FY23_DataModel[[#This Row],[Sum of Q2FY23_PI$]]-Q2FY23_DataModel[[#This Row],[Sum of Q2FY23_SVA$]]</f>
        <v>18418</v>
      </c>
      <c r="N39" s="38">
        <f>Q2FY23_DataModel[[#This Row],[Sum of Q2FY23_CON$]]+Q2FY23_DataModel[[#This Row],[Sum of Q2FY23_SVA$]]</f>
        <v>27684</v>
      </c>
    </row>
    <row r="40" spans="2:14" x14ac:dyDescent="0.2">
      <c r="B40" s="16" t="s">
        <v>67</v>
      </c>
      <c r="C40" s="23"/>
      <c r="D40" s="23">
        <v>9309</v>
      </c>
      <c r="E40" s="23"/>
      <c r="I40" s="16" t="s">
        <v>243</v>
      </c>
      <c r="J40" s="22"/>
      <c r="K40" s="22">
        <v>25831</v>
      </c>
      <c r="L40" s="22"/>
      <c r="M40" s="38">
        <f>Q2FY23_DataModel[[#This Row],[Sum of Q2FY23_PI$]]-Q2FY23_DataModel[[#This Row],[Sum of Q2FY23_SVA$]]</f>
        <v>25831</v>
      </c>
      <c r="N40" s="38">
        <f>Q2FY23_DataModel[[#This Row],[Sum of Q2FY23_CON$]]+Q2FY23_DataModel[[#This Row],[Sum of Q2FY23_SVA$]]</f>
        <v>0</v>
      </c>
    </row>
    <row r="41" spans="2:14" x14ac:dyDescent="0.2">
      <c r="B41" s="16" t="s">
        <v>68</v>
      </c>
      <c r="C41" s="23">
        <v>12454</v>
      </c>
      <c r="D41" s="23"/>
      <c r="E41" s="23"/>
      <c r="I41" s="16" t="s">
        <v>230</v>
      </c>
      <c r="J41" s="22">
        <v>157035</v>
      </c>
      <c r="K41" s="22">
        <v>25358</v>
      </c>
      <c r="L41" s="22"/>
      <c r="M41" s="38">
        <f>Q2FY23_DataModel[[#This Row],[Sum of Q2FY23_PI$]]-Q2FY23_DataModel[[#This Row],[Sum of Q2FY23_SVA$]]</f>
        <v>25358</v>
      </c>
      <c r="N41" s="38">
        <f>Q2FY23_DataModel[[#This Row],[Sum of Q2FY23_CON$]]+Q2FY23_DataModel[[#This Row],[Sum of Q2FY23_SVA$]]</f>
        <v>157035</v>
      </c>
    </row>
    <row r="42" spans="2:14" x14ac:dyDescent="0.2">
      <c r="B42" s="16" t="s">
        <v>69</v>
      </c>
      <c r="C42" s="23">
        <v>21292</v>
      </c>
      <c r="D42" s="23"/>
      <c r="E42" s="23"/>
      <c r="I42" s="16" t="s">
        <v>271</v>
      </c>
      <c r="J42" s="22">
        <v>91737</v>
      </c>
      <c r="K42" s="22">
        <v>25046</v>
      </c>
      <c r="L42" s="22"/>
      <c r="M42" s="38">
        <f>Q2FY23_DataModel[[#This Row],[Sum of Q2FY23_PI$]]-Q2FY23_DataModel[[#This Row],[Sum of Q2FY23_SVA$]]</f>
        <v>25046</v>
      </c>
      <c r="N42" s="38">
        <f>Q2FY23_DataModel[[#This Row],[Sum of Q2FY23_CON$]]+Q2FY23_DataModel[[#This Row],[Sum of Q2FY23_SVA$]]</f>
        <v>91737</v>
      </c>
    </row>
    <row r="43" spans="2:14" x14ac:dyDescent="0.2">
      <c r="B43" s="16" t="s">
        <v>70</v>
      </c>
      <c r="C43" s="23">
        <v>11054</v>
      </c>
      <c r="D43" s="23">
        <v>6975</v>
      </c>
      <c r="E43" s="23"/>
      <c r="I43" s="16" t="s">
        <v>48</v>
      </c>
      <c r="J43" s="22">
        <v>9455</v>
      </c>
      <c r="K43" s="22">
        <v>24625</v>
      </c>
      <c r="L43" s="22"/>
      <c r="M43" s="38">
        <f>Q2FY23_DataModel[[#This Row],[Sum of Q2FY23_PI$]]-Q2FY23_DataModel[[#This Row],[Sum of Q2FY23_SVA$]]</f>
        <v>24625</v>
      </c>
      <c r="N43" s="38">
        <f>Q2FY23_DataModel[[#This Row],[Sum of Q2FY23_CON$]]+Q2FY23_DataModel[[#This Row],[Sum of Q2FY23_SVA$]]</f>
        <v>9455</v>
      </c>
    </row>
    <row r="44" spans="2:14" x14ac:dyDescent="0.2">
      <c r="B44" s="16" t="s">
        <v>71</v>
      </c>
      <c r="C44" s="23"/>
      <c r="D44" s="23">
        <v>23329</v>
      </c>
      <c r="E44" s="23"/>
      <c r="I44" s="16" t="s">
        <v>71</v>
      </c>
      <c r="J44" s="22"/>
      <c r="K44" s="22">
        <v>23329</v>
      </c>
      <c r="L44" s="22"/>
      <c r="M44" s="38">
        <f>Q2FY23_DataModel[[#This Row],[Sum of Q2FY23_PI$]]-Q2FY23_DataModel[[#This Row],[Sum of Q2FY23_SVA$]]</f>
        <v>23329</v>
      </c>
      <c r="N44" s="38">
        <f>Q2FY23_DataModel[[#This Row],[Sum of Q2FY23_CON$]]+Q2FY23_DataModel[[#This Row],[Sum of Q2FY23_SVA$]]</f>
        <v>0</v>
      </c>
    </row>
    <row r="45" spans="2:14" x14ac:dyDescent="0.2">
      <c r="B45" s="16" t="s">
        <v>73</v>
      </c>
      <c r="C45" s="23"/>
      <c r="D45" s="23">
        <v>8376</v>
      </c>
      <c r="E45" s="23"/>
      <c r="I45" s="16" t="s">
        <v>170</v>
      </c>
      <c r="J45" s="22">
        <v>100923</v>
      </c>
      <c r="K45" s="22">
        <v>22606</v>
      </c>
      <c r="L45" s="22"/>
      <c r="M45" s="38">
        <f>Q2FY23_DataModel[[#This Row],[Sum of Q2FY23_PI$]]-Q2FY23_DataModel[[#This Row],[Sum of Q2FY23_SVA$]]</f>
        <v>22606</v>
      </c>
      <c r="N45" s="38">
        <f>Q2FY23_DataModel[[#This Row],[Sum of Q2FY23_CON$]]+Q2FY23_DataModel[[#This Row],[Sum of Q2FY23_SVA$]]</f>
        <v>100923</v>
      </c>
    </row>
    <row r="46" spans="2:14" x14ac:dyDescent="0.2">
      <c r="B46" s="16" t="s">
        <v>74</v>
      </c>
      <c r="C46" s="23"/>
      <c r="D46" s="23">
        <v>9299</v>
      </c>
      <c r="E46" s="23"/>
      <c r="I46" s="16" t="s">
        <v>283</v>
      </c>
      <c r="J46" s="22"/>
      <c r="K46" s="22">
        <v>21895</v>
      </c>
      <c r="L46" s="22">
        <v>488</v>
      </c>
      <c r="M46" s="38">
        <f>Q2FY23_DataModel[[#This Row],[Sum of Q2FY23_PI$]]-Q2FY23_DataModel[[#This Row],[Sum of Q2FY23_SVA$]]</f>
        <v>21407</v>
      </c>
      <c r="N46" s="38">
        <f>Q2FY23_DataModel[[#This Row],[Sum of Q2FY23_CON$]]+Q2FY23_DataModel[[#This Row],[Sum of Q2FY23_SVA$]]</f>
        <v>488</v>
      </c>
    </row>
    <row r="47" spans="2:14" x14ac:dyDescent="0.2">
      <c r="B47" s="16" t="s">
        <v>77</v>
      </c>
      <c r="C47" s="23">
        <v>16683</v>
      </c>
      <c r="D47" s="23"/>
      <c r="E47" s="23"/>
      <c r="I47" s="16" t="s">
        <v>270</v>
      </c>
      <c r="J47" s="22">
        <v>7020</v>
      </c>
      <c r="K47" s="22">
        <v>21180</v>
      </c>
      <c r="L47" s="22">
        <v>21180</v>
      </c>
      <c r="M47" s="38">
        <f>Q2FY23_DataModel[[#This Row],[Sum of Q2FY23_PI$]]-Q2FY23_DataModel[[#This Row],[Sum of Q2FY23_SVA$]]</f>
        <v>0</v>
      </c>
      <c r="N47" s="38">
        <f>Q2FY23_DataModel[[#This Row],[Sum of Q2FY23_CON$]]+Q2FY23_DataModel[[#This Row],[Sum of Q2FY23_SVA$]]</f>
        <v>28200</v>
      </c>
    </row>
    <row r="48" spans="2:14" x14ac:dyDescent="0.2">
      <c r="B48" s="16" t="s">
        <v>79</v>
      </c>
      <c r="C48" s="23">
        <v>41995</v>
      </c>
      <c r="D48" s="23">
        <v>45288</v>
      </c>
      <c r="E48" s="23">
        <v>45288</v>
      </c>
      <c r="I48" s="16" t="s">
        <v>249</v>
      </c>
      <c r="J48" s="22">
        <v>8886</v>
      </c>
      <c r="K48" s="22">
        <v>20864</v>
      </c>
      <c r="L48" s="22">
        <v>12524</v>
      </c>
      <c r="M48" s="38">
        <f>Q2FY23_DataModel[[#This Row],[Sum of Q2FY23_PI$]]-Q2FY23_DataModel[[#This Row],[Sum of Q2FY23_SVA$]]</f>
        <v>8340</v>
      </c>
      <c r="N48" s="38">
        <f>Q2FY23_DataModel[[#This Row],[Sum of Q2FY23_CON$]]+Q2FY23_DataModel[[#This Row],[Sum of Q2FY23_SVA$]]</f>
        <v>21410</v>
      </c>
    </row>
    <row r="49" spans="2:14" x14ac:dyDescent="0.2">
      <c r="B49" s="16" t="s">
        <v>81</v>
      </c>
      <c r="C49" s="23"/>
      <c r="D49" s="23">
        <v>8473</v>
      </c>
      <c r="E49" s="23">
        <v>8473</v>
      </c>
      <c r="I49" s="16" t="s">
        <v>205</v>
      </c>
      <c r="J49" s="22">
        <v>1113446</v>
      </c>
      <c r="K49" s="22">
        <v>19961</v>
      </c>
      <c r="L49" s="22">
        <v>4571</v>
      </c>
      <c r="M49" s="38">
        <f>Q2FY23_DataModel[[#This Row],[Sum of Q2FY23_PI$]]-Q2FY23_DataModel[[#This Row],[Sum of Q2FY23_SVA$]]</f>
        <v>15390</v>
      </c>
      <c r="N49" s="38">
        <f>Q2FY23_DataModel[[#This Row],[Sum of Q2FY23_CON$]]+Q2FY23_DataModel[[#This Row],[Sum of Q2FY23_SVA$]]</f>
        <v>1118017</v>
      </c>
    </row>
    <row r="50" spans="2:14" x14ac:dyDescent="0.2">
      <c r="B50" s="16" t="s">
        <v>82</v>
      </c>
      <c r="C50" s="23"/>
      <c r="D50" s="23"/>
      <c r="E50" s="23">
        <v>345</v>
      </c>
      <c r="I50" s="16" t="s">
        <v>279</v>
      </c>
      <c r="J50" s="22">
        <v>77237</v>
      </c>
      <c r="K50" s="22">
        <v>18448</v>
      </c>
      <c r="L50" s="22"/>
      <c r="M50" s="38">
        <f>Q2FY23_DataModel[[#This Row],[Sum of Q2FY23_PI$]]-Q2FY23_DataModel[[#This Row],[Sum of Q2FY23_SVA$]]</f>
        <v>18448</v>
      </c>
      <c r="N50" s="38">
        <f>Q2FY23_DataModel[[#This Row],[Sum of Q2FY23_CON$]]+Q2FY23_DataModel[[#This Row],[Sum of Q2FY23_SVA$]]</f>
        <v>77237</v>
      </c>
    </row>
    <row r="51" spans="2:14" x14ac:dyDescent="0.2">
      <c r="B51" s="16" t="s">
        <v>84</v>
      </c>
      <c r="C51" s="23"/>
      <c r="D51" s="23"/>
      <c r="E51" s="23">
        <v>312</v>
      </c>
      <c r="I51" s="16" t="s">
        <v>66</v>
      </c>
      <c r="J51" s="22"/>
      <c r="K51" s="22">
        <v>18386</v>
      </c>
      <c r="L51" s="22"/>
      <c r="M51" s="38">
        <f>Q2FY23_DataModel[[#This Row],[Sum of Q2FY23_PI$]]-Q2FY23_DataModel[[#This Row],[Sum of Q2FY23_SVA$]]</f>
        <v>18386</v>
      </c>
      <c r="N51" s="38">
        <f>Q2FY23_DataModel[[#This Row],[Sum of Q2FY23_CON$]]+Q2FY23_DataModel[[#This Row],[Sum of Q2FY23_SVA$]]</f>
        <v>0</v>
      </c>
    </row>
    <row r="52" spans="2:14" x14ac:dyDescent="0.2">
      <c r="B52" s="16" t="s">
        <v>85</v>
      </c>
      <c r="C52" s="23">
        <v>20233</v>
      </c>
      <c r="D52" s="23"/>
      <c r="E52" s="23"/>
      <c r="I52" s="16" t="s">
        <v>295</v>
      </c>
      <c r="J52" s="22">
        <v>32617</v>
      </c>
      <c r="K52" s="22">
        <v>17155</v>
      </c>
      <c r="L52" s="22"/>
      <c r="M52" s="38">
        <f>Q2FY23_DataModel[[#This Row],[Sum of Q2FY23_PI$]]-Q2FY23_DataModel[[#This Row],[Sum of Q2FY23_SVA$]]</f>
        <v>17155</v>
      </c>
      <c r="N52" s="38">
        <f>Q2FY23_DataModel[[#This Row],[Sum of Q2FY23_CON$]]+Q2FY23_DataModel[[#This Row],[Sum of Q2FY23_SVA$]]</f>
        <v>32617</v>
      </c>
    </row>
    <row r="53" spans="2:14" x14ac:dyDescent="0.2">
      <c r="B53" s="16" t="s">
        <v>86</v>
      </c>
      <c r="C53" s="23">
        <v>11471</v>
      </c>
      <c r="D53" s="23"/>
      <c r="E53" s="23"/>
      <c r="I53" s="16" t="s">
        <v>263</v>
      </c>
      <c r="J53" s="22"/>
      <c r="K53" s="22">
        <v>16763</v>
      </c>
      <c r="L53" s="22"/>
      <c r="M53" s="38">
        <f>Q2FY23_DataModel[[#This Row],[Sum of Q2FY23_PI$]]-Q2FY23_DataModel[[#This Row],[Sum of Q2FY23_SVA$]]</f>
        <v>16763</v>
      </c>
      <c r="N53" s="38">
        <f>Q2FY23_DataModel[[#This Row],[Sum of Q2FY23_CON$]]+Q2FY23_DataModel[[#This Row],[Sum of Q2FY23_SVA$]]</f>
        <v>0</v>
      </c>
    </row>
    <row r="54" spans="2:14" x14ac:dyDescent="0.2">
      <c r="B54" s="16" t="s">
        <v>87</v>
      </c>
      <c r="C54" s="23"/>
      <c r="D54" s="23"/>
      <c r="E54" s="23">
        <v>1194</v>
      </c>
      <c r="I54" s="16" t="s">
        <v>179</v>
      </c>
      <c r="J54" s="22">
        <v>17653</v>
      </c>
      <c r="K54" s="22">
        <v>16367</v>
      </c>
      <c r="L54" s="22">
        <v>16367</v>
      </c>
      <c r="M54" s="38">
        <f>Q2FY23_DataModel[[#This Row],[Sum of Q2FY23_PI$]]-Q2FY23_DataModel[[#This Row],[Sum of Q2FY23_SVA$]]</f>
        <v>0</v>
      </c>
      <c r="N54" s="38">
        <f>Q2FY23_DataModel[[#This Row],[Sum of Q2FY23_CON$]]+Q2FY23_DataModel[[#This Row],[Sum of Q2FY23_SVA$]]</f>
        <v>34020</v>
      </c>
    </row>
    <row r="55" spans="2:14" x14ac:dyDescent="0.2">
      <c r="B55" s="16" t="s">
        <v>88</v>
      </c>
      <c r="C55" s="23"/>
      <c r="D55" s="23"/>
      <c r="E55" s="23">
        <v>260</v>
      </c>
      <c r="I55" s="16" t="s">
        <v>186</v>
      </c>
      <c r="J55" s="22"/>
      <c r="K55" s="22">
        <v>14591</v>
      </c>
      <c r="L55" s="22"/>
      <c r="M55" s="38">
        <f>Q2FY23_DataModel[[#This Row],[Sum of Q2FY23_PI$]]-Q2FY23_DataModel[[#This Row],[Sum of Q2FY23_SVA$]]</f>
        <v>14591</v>
      </c>
      <c r="N55" s="38">
        <f>Q2FY23_DataModel[[#This Row],[Sum of Q2FY23_CON$]]+Q2FY23_DataModel[[#This Row],[Sum of Q2FY23_SVA$]]</f>
        <v>0</v>
      </c>
    </row>
    <row r="56" spans="2:14" x14ac:dyDescent="0.2">
      <c r="B56" s="16" t="s">
        <v>89</v>
      </c>
      <c r="C56" s="23"/>
      <c r="D56" s="23"/>
      <c r="E56" s="23">
        <v>531</v>
      </c>
      <c r="I56" s="16" t="s">
        <v>132</v>
      </c>
      <c r="J56" s="22"/>
      <c r="K56" s="22">
        <v>14265</v>
      </c>
      <c r="L56" s="22"/>
      <c r="M56" s="38">
        <f>Q2FY23_DataModel[[#This Row],[Sum of Q2FY23_PI$]]-Q2FY23_DataModel[[#This Row],[Sum of Q2FY23_SVA$]]</f>
        <v>14265</v>
      </c>
      <c r="N56" s="38">
        <f>Q2FY23_DataModel[[#This Row],[Sum of Q2FY23_CON$]]+Q2FY23_DataModel[[#This Row],[Sum of Q2FY23_SVA$]]</f>
        <v>0</v>
      </c>
    </row>
    <row r="57" spans="2:14" x14ac:dyDescent="0.2">
      <c r="B57" s="16" t="s">
        <v>91</v>
      </c>
      <c r="C57" s="23"/>
      <c r="D57" s="23"/>
      <c r="E57" s="23">
        <v>318</v>
      </c>
      <c r="I57" s="16" t="s">
        <v>61</v>
      </c>
      <c r="J57" s="22"/>
      <c r="K57" s="22">
        <v>14205</v>
      </c>
      <c r="L57" s="22"/>
      <c r="M57" s="38">
        <f>Q2FY23_DataModel[[#This Row],[Sum of Q2FY23_PI$]]-Q2FY23_DataModel[[#This Row],[Sum of Q2FY23_SVA$]]</f>
        <v>14205</v>
      </c>
      <c r="N57" s="38">
        <f>Q2FY23_DataModel[[#This Row],[Sum of Q2FY23_CON$]]+Q2FY23_DataModel[[#This Row],[Sum of Q2FY23_SVA$]]</f>
        <v>0</v>
      </c>
    </row>
    <row r="58" spans="2:14" x14ac:dyDescent="0.2">
      <c r="B58" s="16" t="s">
        <v>92</v>
      </c>
      <c r="C58" s="23"/>
      <c r="D58" s="23"/>
      <c r="E58" s="23">
        <v>4182</v>
      </c>
      <c r="I58" s="16" t="s">
        <v>264</v>
      </c>
      <c r="J58" s="22">
        <v>8690</v>
      </c>
      <c r="K58" s="22">
        <v>13824</v>
      </c>
      <c r="L58" s="22">
        <v>6284</v>
      </c>
      <c r="M58" s="38">
        <f>Q2FY23_DataModel[[#This Row],[Sum of Q2FY23_PI$]]-Q2FY23_DataModel[[#This Row],[Sum of Q2FY23_SVA$]]</f>
        <v>7540</v>
      </c>
      <c r="N58" s="38">
        <f>Q2FY23_DataModel[[#This Row],[Sum of Q2FY23_CON$]]+Q2FY23_DataModel[[#This Row],[Sum of Q2FY23_SVA$]]</f>
        <v>14974</v>
      </c>
    </row>
    <row r="59" spans="2:14" x14ac:dyDescent="0.2">
      <c r="B59" s="16" t="s">
        <v>94</v>
      </c>
      <c r="C59" s="23">
        <v>24679</v>
      </c>
      <c r="D59" s="23"/>
      <c r="E59" s="23"/>
      <c r="I59" s="16" t="s">
        <v>225</v>
      </c>
      <c r="J59" s="22"/>
      <c r="K59" s="22">
        <v>13518</v>
      </c>
      <c r="L59" s="22"/>
      <c r="M59" s="38">
        <f>Q2FY23_DataModel[[#This Row],[Sum of Q2FY23_PI$]]-Q2FY23_DataModel[[#This Row],[Sum of Q2FY23_SVA$]]</f>
        <v>13518</v>
      </c>
      <c r="N59" s="38">
        <f>Q2FY23_DataModel[[#This Row],[Sum of Q2FY23_CON$]]+Q2FY23_DataModel[[#This Row],[Sum of Q2FY23_SVA$]]</f>
        <v>0</v>
      </c>
    </row>
    <row r="60" spans="2:14" x14ac:dyDescent="0.2">
      <c r="B60" s="16" t="s">
        <v>95</v>
      </c>
      <c r="C60" s="23"/>
      <c r="D60" s="23"/>
      <c r="E60" s="23">
        <v>262</v>
      </c>
      <c r="I60" s="16" t="s">
        <v>266</v>
      </c>
      <c r="J60" s="22"/>
      <c r="K60" s="22">
        <v>13515</v>
      </c>
      <c r="L60" s="22"/>
      <c r="M60" s="38">
        <f>Q2FY23_DataModel[[#This Row],[Sum of Q2FY23_PI$]]-Q2FY23_DataModel[[#This Row],[Sum of Q2FY23_SVA$]]</f>
        <v>13515</v>
      </c>
      <c r="N60" s="38">
        <f>Q2FY23_DataModel[[#This Row],[Sum of Q2FY23_CON$]]+Q2FY23_DataModel[[#This Row],[Sum of Q2FY23_SVA$]]</f>
        <v>0</v>
      </c>
    </row>
    <row r="61" spans="2:14" x14ac:dyDescent="0.2">
      <c r="B61" s="16" t="s">
        <v>96</v>
      </c>
      <c r="C61" s="23">
        <v>14877</v>
      </c>
      <c r="D61" s="23"/>
      <c r="E61" s="23"/>
      <c r="I61" s="16" t="s">
        <v>274</v>
      </c>
      <c r="J61" s="22">
        <v>10611</v>
      </c>
      <c r="K61" s="22">
        <v>13268</v>
      </c>
      <c r="L61" s="22">
        <v>13268</v>
      </c>
      <c r="M61" s="38">
        <f>Q2FY23_DataModel[[#This Row],[Sum of Q2FY23_PI$]]-Q2FY23_DataModel[[#This Row],[Sum of Q2FY23_SVA$]]</f>
        <v>0</v>
      </c>
      <c r="N61" s="38">
        <f>Q2FY23_DataModel[[#This Row],[Sum of Q2FY23_CON$]]+Q2FY23_DataModel[[#This Row],[Sum of Q2FY23_SVA$]]</f>
        <v>23879</v>
      </c>
    </row>
    <row r="62" spans="2:14" x14ac:dyDescent="0.2">
      <c r="B62" s="16" t="s">
        <v>97</v>
      </c>
      <c r="C62" s="23">
        <v>132775</v>
      </c>
      <c r="D62" s="23"/>
      <c r="E62" s="23"/>
      <c r="I62" s="16" t="s">
        <v>150</v>
      </c>
      <c r="J62" s="22"/>
      <c r="K62" s="22">
        <v>13244</v>
      </c>
      <c r="L62" s="22"/>
      <c r="M62" s="38">
        <f>Q2FY23_DataModel[[#This Row],[Sum of Q2FY23_PI$]]-Q2FY23_DataModel[[#This Row],[Sum of Q2FY23_SVA$]]</f>
        <v>13244</v>
      </c>
      <c r="N62" s="38">
        <f>Q2FY23_DataModel[[#This Row],[Sum of Q2FY23_CON$]]+Q2FY23_DataModel[[#This Row],[Sum of Q2FY23_SVA$]]</f>
        <v>0</v>
      </c>
    </row>
    <row r="63" spans="2:14" x14ac:dyDescent="0.2">
      <c r="B63" s="16" t="s">
        <v>98</v>
      </c>
      <c r="C63" s="23"/>
      <c r="D63" s="23"/>
      <c r="E63" s="23">
        <v>535</v>
      </c>
      <c r="I63" s="16" t="s">
        <v>202</v>
      </c>
      <c r="J63" s="22">
        <v>42401</v>
      </c>
      <c r="K63" s="22">
        <v>13105</v>
      </c>
      <c r="L63" s="22"/>
      <c r="M63" s="38">
        <f>Q2FY23_DataModel[[#This Row],[Sum of Q2FY23_PI$]]-Q2FY23_DataModel[[#This Row],[Sum of Q2FY23_SVA$]]</f>
        <v>13105</v>
      </c>
      <c r="N63" s="38">
        <f>Q2FY23_DataModel[[#This Row],[Sum of Q2FY23_CON$]]+Q2FY23_DataModel[[#This Row],[Sum of Q2FY23_SVA$]]</f>
        <v>42401</v>
      </c>
    </row>
    <row r="64" spans="2:14" x14ac:dyDescent="0.2">
      <c r="B64" s="16" t="s">
        <v>99</v>
      </c>
      <c r="C64" s="23"/>
      <c r="D64" s="23"/>
      <c r="E64" s="23">
        <v>1362</v>
      </c>
      <c r="I64" s="16" t="s">
        <v>209</v>
      </c>
      <c r="J64" s="22"/>
      <c r="K64" s="22">
        <v>13020</v>
      </c>
      <c r="L64" s="22">
        <v>888</v>
      </c>
      <c r="M64" s="38">
        <f>Q2FY23_DataModel[[#This Row],[Sum of Q2FY23_PI$]]-Q2FY23_DataModel[[#This Row],[Sum of Q2FY23_SVA$]]</f>
        <v>12132</v>
      </c>
      <c r="N64" s="38">
        <f>Q2FY23_DataModel[[#This Row],[Sum of Q2FY23_CON$]]+Q2FY23_DataModel[[#This Row],[Sum of Q2FY23_SVA$]]</f>
        <v>888</v>
      </c>
    </row>
    <row r="65" spans="2:14" x14ac:dyDescent="0.2">
      <c r="B65" s="16" t="s">
        <v>103</v>
      </c>
      <c r="C65" s="23">
        <v>10613</v>
      </c>
      <c r="D65" s="23"/>
      <c r="E65" s="23"/>
      <c r="I65" s="16" t="s">
        <v>35</v>
      </c>
      <c r="J65" s="22"/>
      <c r="K65" s="22">
        <v>12426</v>
      </c>
      <c r="L65" s="22"/>
      <c r="M65" s="38">
        <f>Q2FY23_DataModel[[#This Row],[Sum of Q2FY23_PI$]]-Q2FY23_DataModel[[#This Row],[Sum of Q2FY23_SVA$]]</f>
        <v>12426</v>
      </c>
      <c r="N65" s="38">
        <f>Q2FY23_DataModel[[#This Row],[Sum of Q2FY23_CON$]]+Q2FY23_DataModel[[#This Row],[Sum of Q2FY23_SVA$]]</f>
        <v>0</v>
      </c>
    </row>
    <row r="66" spans="2:14" x14ac:dyDescent="0.2">
      <c r="B66" s="16" t="s">
        <v>104</v>
      </c>
      <c r="C66" s="23"/>
      <c r="D66" s="23"/>
      <c r="E66" s="23">
        <v>241</v>
      </c>
      <c r="I66" s="16" t="s">
        <v>140</v>
      </c>
      <c r="J66" s="22">
        <v>20355</v>
      </c>
      <c r="K66" s="22">
        <v>12377</v>
      </c>
      <c r="L66" s="22"/>
      <c r="M66" s="38">
        <f>Q2FY23_DataModel[[#This Row],[Sum of Q2FY23_PI$]]-Q2FY23_DataModel[[#This Row],[Sum of Q2FY23_SVA$]]</f>
        <v>12377</v>
      </c>
      <c r="N66" s="38">
        <f>Q2FY23_DataModel[[#This Row],[Sum of Q2FY23_CON$]]+Q2FY23_DataModel[[#This Row],[Sum of Q2FY23_SVA$]]</f>
        <v>20355</v>
      </c>
    </row>
    <row r="67" spans="2:14" x14ac:dyDescent="0.2">
      <c r="B67" s="16" t="s">
        <v>106</v>
      </c>
      <c r="C67" s="23"/>
      <c r="D67" s="23">
        <v>28801</v>
      </c>
      <c r="E67" s="23"/>
      <c r="I67" s="16" t="s">
        <v>201</v>
      </c>
      <c r="J67" s="22"/>
      <c r="K67" s="22">
        <v>11962</v>
      </c>
      <c r="L67" s="22">
        <v>430</v>
      </c>
      <c r="M67" s="38">
        <f>Q2FY23_DataModel[[#This Row],[Sum of Q2FY23_PI$]]-Q2FY23_DataModel[[#This Row],[Sum of Q2FY23_SVA$]]</f>
        <v>11532</v>
      </c>
      <c r="N67" s="38">
        <f>Q2FY23_DataModel[[#This Row],[Sum of Q2FY23_CON$]]+Q2FY23_DataModel[[#This Row],[Sum of Q2FY23_SVA$]]</f>
        <v>430</v>
      </c>
    </row>
    <row r="68" spans="2:14" x14ac:dyDescent="0.2">
      <c r="B68" s="16" t="s">
        <v>107</v>
      </c>
      <c r="C68" s="23"/>
      <c r="D68" s="23"/>
      <c r="E68" s="23">
        <v>791</v>
      </c>
      <c r="I68" s="16" t="s">
        <v>259</v>
      </c>
      <c r="J68" s="22"/>
      <c r="K68" s="22">
        <v>11826</v>
      </c>
      <c r="L68" s="22"/>
      <c r="M68" s="38">
        <f>Q2FY23_DataModel[[#This Row],[Sum of Q2FY23_PI$]]-Q2FY23_DataModel[[#This Row],[Sum of Q2FY23_SVA$]]</f>
        <v>11826</v>
      </c>
      <c r="N68" s="38">
        <f>Q2FY23_DataModel[[#This Row],[Sum of Q2FY23_CON$]]+Q2FY23_DataModel[[#This Row],[Sum of Q2FY23_SVA$]]</f>
        <v>0</v>
      </c>
    </row>
    <row r="69" spans="2:14" x14ac:dyDescent="0.2">
      <c r="B69" s="16" t="s">
        <v>108</v>
      </c>
      <c r="C69" s="23"/>
      <c r="D69" s="23"/>
      <c r="E69" s="23">
        <v>401</v>
      </c>
      <c r="I69" s="16" t="s">
        <v>196</v>
      </c>
      <c r="J69" s="22"/>
      <c r="K69" s="22">
        <v>10889</v>
      </c>
      <c r="L69" s="22"/>
      <c r="M69" s="38">
        <f>Q2FY23_DataModel[[#This Row],[Sum of Q2FY23_PI$]]-Q2FY23_DataModel[[#This Row],[Sum of Q2FY23_SVA$]]</f>
        <v>10889</v>
      </c>
      <c r="N69" s="38">
        <f>Q2FY23_DataModel[[#This Row],[Sum of Q2FY23_CON$]]+Q2FY23_DataModel[[#This Row],[Sum of Q2FY23_SVA$]]</f>
        <v>0</v>
      </c>
    </row>
    <row r="70" spans="2:14" x14ac:dyDescent="0.2">
      <c r="B70" s="16" t="s">
        <v>111</v>
      </c>
      <c r="C70" s="23">
        <v>28109</v>
      </c>
      <c r="D70" s="23"/>
      <c r="E70" s="23"/>
      <c r="I70" s="16" t="s">
        <v>33</v>
      </c>
      <c r="J70" s="22"/>
      <c r="K70" s="22">
        <v>10643</v>
      </c>
      <c r="L70" s="22"/>
      <c r="M70" s="38">
        <f>Q2FY23_DataModel[[#This Row],[Sum of Q2FY23_PI$]]-Q2FY23_DataModel[[#This Row],[Sum of Q2FY23_SVA$]]</f>
        <v>10643</v>
      </c>
      <c r="N70" s="38">
        <f>Q2FY23_DataModel[[#This Row],[Sum of Q2FY23_CON$]]+Q2FY23_DataModel[[#This Row],[Sum of Q2FY23_SVA$]]</f>
        <v>0</v>
      </c>
    </row>
    <row r="71" spans="2:14" x14ac:dyDescent="0.2">
      <c r="B71" s="16" t="s">
        <v>112</v>
      </c>
      <c r="C71" s="23"/>
      <c r="D71" s="23"/>
      <c r="E71" s="23">
        <v>767</v>
      </c>
      <c r="I71" s="16" t="s">
        <v>158</v>
      </c>
      <c r="J71" s="22"/>
      <c r="K71" s="22">
        <v>10484</v>
      </c>
      <c r="L71" s="22">
        <v>10178</v>
      </c>
      <c r="M71" s="38">
        <f>Q2FY23_DataModel[[#This Row],[Sum of Q2FY23_PI$]]-Q2FY23_DataModel[[#This Row],[Sum of Q2FY23_SVA$]]</f>
        <v>306</v>
      </c>
      <c r="N71" s="38">
        <f>Q2FY23_DataModel[[#This Row],[Sum of Q2FY23_CON$]]+Q2FY23_DataModel[[#This Row],[Sum of Q2FY23_SVA$]]</f>
        <v>10178</v>
      </c>
    </row>
    <row r="72" spans="2:14" x14ac:dyDescent="0.2">
      <c r="B72" s="16" t="s">
        <v>113</v>
      </c>
      <c r="C72" s="23"/>
      <c r="D72" s="23"/>
      <c r="E72" s="23">
        <v>1322</v>
      </c>
      <c r="I72" s="16" t="s">
        <v>47</v>
      </c>
      <c r="J72" s="22"/>
      <c r="K72" s="22">
        <v>10363</v>
      </c>
      <c r="L72" s="22"/>
      <c r="M72" s="38">
        <f>Q2FY23_DataModel[[#This Row],[Sum of Q2FY23_PI$]]-Q2FY23_DataModel[[#This Row],[Sum of Q2FY23_SVA$]]</f>
        <v>10363</v>
      </c>
      <c r="N72" s="38">
        <f>Q2FY23_DataModel[[#This Row],[Sum of Q2FY23_CON$]]+Q2FY23_DataModel[[#This Row],[Sum of Q2FY23_SVA$]]</f>
        <v>0</v>
      </c>
    </row>
    <row r="73" spans="2:14" x14ac:dyDescent="0.2">
      <c r="B73" s="16" t="s">
        <v>114</v>
      </c>
      <c r="C73" s="23"/>
      <c r="D73" s="23">
        <v>7560</v>
      </c>
      <c r="E73" s="23"/>
      <c r="I73" s="16" t="s">
        <v>53</v>
      </c>
      <c r="J73" s="22"/>
      <c r="K73" s="22">
        <v>10272</v>
      </c>
      <c r="L73" s="22"/>
      <c r="M73" s="38">
        <f>Q2FY23_DataModel[[#This Row],[Sum of Q2FY23_PI$]]-Q2FY23_DataModel[[#This Row],[Sum of Q2FY23_SVA$]]</f>
        <v>10272</v>
      </c>
      <c r="N73" s="38">
        <f>Q2FY23_DataModel[[#This Row],[Sum of Q2FY23_CON$]]+Q2FY23_DataModel[[#This Row],[Sum of Q2FY23_SVA$]]</f>
        <v>0</v>
      </c>
    </row>
    <row r="74" spans="2:14" x14ac:dyDescent="0.2">
      <c r="B74" s="16" t="s">
        <v>116</v>
      </c>
      <c r="C74" s="23"/>
      <c r="D74" s="23"/>
      <c r="E74" s="23">
        <v>1295</v>
      </c>
      <c r="I74" s="16" t="s">
        <v>291</v>
      </c>
      <c r="J74" s="22"/>
      <c r="K74" s="22">
        <v>10067</v>
      </c>
      <c r="L74" s="22"/>
      <c r="M74" s="38">
        <f>Q2FY23_DataModel[[#This Row],[Sum of Q2FY23_PI$]]-Q2FY23_DataModel[[#This Row],[Sum of Q2FY23_SVA$]]</f>
        <v>10067</v>
      </c>
      <c r="N74" s="38">
        <f>Q2FY23_DataModel[[#This Row],[Sum of Q2FY23_CON$]]+Q2FY23_DataModel[[#This Row],[Sum of Q2FY23_SVA$]]</f>
        <v>0</v>
      </c>
    </row>
    <row r="75" spans="2:14" x14ac:dyDescent="0.2">
      <c r="B75" s="16" t="s">
        <v>117</v>
      </c>
      <c r="C75" s="23"/>
      <c r="D75" s="23">
        <v>9773</v>
      </c>
      <c r="E75" s="23"/>
      <c r="I75" s="16" t="s">
        <v>204</v>
      </c>
      <c r="J75" s="22"/>
      <c r="K75" s="22">
        <v>10026</v>
      </c>
      <c r="L75" s="22"/>
      <c r="M75" s="38">
        <f>Q2FY23_DataModel[[#This Row],[Sum of Q2FY23_PI$]]-Q2FY23_DataModel[[#This Row],[Sum of Q2FY23_SVA$]]</f>
        <v>10026</v>
      </c>
      <c r="N75" s="38">
        <f>Q2FY23_DataModel[[#This Row],[Sum of Q2FY23_CON$]]+Q2FY23_DataModel[[#This Row],[Sum of Q2FY23_SVA$]]</f>
        <v>0</v>
      </c>
    </row>
    <row r="76" spans="2:14" x14ac:dyDescent="0.2">
      <c r="B76" s="16" t="s">
        <v>119</v>
      </c>
      <c r="C76" s="23"/>
      <c r="D76" s="23"/>
      <c r="E76" s="23">
        <v>188</v>
      </c>
      <c r="I76" s="16" t="s">
        <v>24</v>
      </c>
      <c r="J76" s="22"/>
      <c r="K76" s="22">
        <v>9870</v>
      </c>
      <c r="L76" s="22"/>
      <c r="M76" s="38">
        <f>Q2FY23_DataModel[[#This Row],[Sum of Q2FY23_PI$]]-Q2FY23_DataModel[[#This Row],[Sum of Q2FY23_SVA$]]</f>
        <v>9870</v>
      </c>
      <c r="N76" s="38">
        <f>Q2FY23_DataModel[[#This Row],[Sum of Q2FY23_CON$]]+Q2FY23_DataModel[[#This Row],[Sum of Q2FY23_SVA$]]</f>
        <v>0</v>
      </c>
    </row>
    <row r="77" spans="2:14" x14ac:dyDescent="0.2">
      <c r="B77" s="16" t="s">
        <v>120</v>
      </c>
      <c r="C77" s="23">
        <v>48864</v>
      </c>
      <c r="D77" s="23"/>
      <c r="E77" s="23"/>
      <c r="I77" s="16" t="s">
        <v>277</v>
      </c>
      <c r="J77" s="22"/>
      <c r="K77" s="22">
        <v>9854</v>
      </c>
      <c r="L77" s="22"/>
      <c r="M77" s="38">
        <f>Q2FY23_DataModel[[#This Row],[Sum of Q2FY23_PI$]]-Q2FY23_DataModel[[#This Row],[Sum of Q2FY23_SVA$]]</f>
        <v>9854</v>
      </c>
      <c r="N77" s="38">
        <f>Q2FY23_DataModel[[#This Row],[Sum of Q2FY23_CON$]]+Q2FY23_DataModel[[#This Row],[Sum of Q2FY23_SVA$]]</f>
        <v>0</v>
      </c>
    </row>
    <row r="78" spans="2:14" x14ac:dyDescent="0.2">
      <c r="B78" s="16" t="s">
        <v>121</v>
      </c>
      <c r="C78" s="23">
        <v>11927</v>
      </c>
      <c r="D78" s="23"/>
      <c r="E78" s="23"/>
      <c r="I78" s="16" t="s">
        <v>260</v>
      </c>
      <c r="J78" s="22"/>
      <c r="K78" s="22">
        <v>9851</v>
      </c>
      <c r="L78" s="22"/>
      <c r="M78" s="38">
        <f>Q2FY23_DataModel[[#This Row],[Sum of Q2FY23_PI$]]-Q2FY23_DataModel[[#This Row],[Sum of Q2FY23_SVA$]]</f>
        <v>9851</v>
      </c>
      <c r="N78" s="38">
        <f>Q2FY23_DataModel[[#This Row],[Sum of Q2FY23_CON$]]+Q2FY23_DataModel[[#This Row],[Sum of Q2FY23_SVA$]]</f>
        <v>0</v>
      </c>
    </row>
    <row r="79" spans="2:14" x14ac:dyDescent="0.2">
      <c r="B79" s="16" t="s">
        <v>122</v>
      </c>
      <c r="C79" s="23">
        <v>62355</v>
      </c>
      <c r="D79" s="23"/>
      <c r="E79" s="23"/>
      <c r="I79" s="16" t="s">
        <v>117</v>
      </c>
      <c r="J79" s="22"/>
      <c r="K79" s="22">
        <v>9773</v>
      </c>
      <c r="L79" s="22"/>
      <c r="M79" s="38">
        <f>Q2FY23_DataModel[[#This Row],[Sum of Q2FY23_PI$]]-Q2FY23_DataModel[[#This Row],[Sum of Q2FY23_SVA$]]</f>
        <v>9773</v>
      </c>
      <c r="N79" s="38">
        <f>Q2FY23_DataModel[[#This Row],[Sum of Q2FY23_CON$]]+Q2FY23_DataModel[[#This Row],[Sum of Q2FY23_SVA$]]</f>
        <v>0</v>
      </c>
    </row>
    <row r="80" spans="2:14" x14ac:dyDescent="0.2">
      <c r="B80" s="16" t="s">
        <v>123</v>
      </c>
      <c r="C80" s="23">
        <v>269285</v>
      </c>
      <c r="D80" s="23"/>
      <c r="E80" s="23"/>
      <c r="I80" s="16" t="s">
        <v>45</v>
      </c>
      <c r="J80" s="22"/>
      <c r="K80" s="22">
        <v>9587</v>
      </c>
      <c r="L80" s="22"/>
      <c r="M80" s="38">
        <f>Q2FY23_DataModel[[#This Row],[Sum of Q2FY23_PI$]]-Q2FY23_DataModel[[#This Row],[Sum of Q2FY23_SVA$]]</f>
        <v>9587</v>
      </c>
      <c r="N80" s="38">
        <f>Q2FY23_DataModel[[#This Row],[Sum of Q2FY23_CON$]]+Q2FY23_DataModel[[#This Row],[Sum of Q2FY23_SVA$]]</f>
        <v>0</v>
      </c>
    </row>
    <row r="81" spans="2:14" x14ac:dyDescent="0.2">
      <c r="B81" s="16" t="s">
        <v>128</v>
      </c>
      <c r="C81" s="23"/>
      <c r="D81" s="23">
        <v>7606</v>
      </c>
      <c r="E81" s="23"/>
      <c r="I81" s="16" t="s">
        <v>147</v>
      </c>
      <c r="J81" s="22"/>
      <c r="K81" s="22">
        <v>9580</v>
      </c>
      <c r="L81" s="22"/>
      <c r="M81" s="38">
        <f>Q2FY23_DataModel[[#This Row],[Sum of Q2FY23_PI$]]-Q2FY23_DataModel[[#This Row],[Sum of Q2FY23_SVA$]]</f>
        <v>9580</v>
      </c>
      <c r="N81" s="38">
        <f>Q2FY23_DataModel[[#This Row],[Sum of Q2FY23_CON$]]+Q2FY23_DataModel[[#This Row],[Sum of Q2FY23_SVA$]]</f>
        <v>0</v>
      </c>
    </row>
    <row r="82" spans="2:14" x14ac:dyDescent="0.2">
      <c r="B82" s="16" t="s">
        <v>130</v>
      </c>
      <c r="C82" s="23"/>
      <c r="D82" s="23"/>
      <c r="E82" s="23">
        <v>1161</v>
      </c>
      <c r="I82" s="16" t="s">
        <v>256</v>
      </c>
      <c r="J82" s="22"/>
      <c r="K82" s="22">
        <v>9478</v>
      </c>
      <c r="L82" s="22">
        <v>8673</v>
      </c>
      <c r="M82" s="38">
        <f>Q2FY23_DataModel[[#This Row],[Sum of Q2FY23_PI$]]-Q2FY23_DataModel[[#This Row],[Sum of Q2FY23_SVA$]]</f>
        <v>805</v>
      </c>
      <c r="N82" s="38">
        <f>Q2FY23_DataModel[[#This Row],[Sum of Q2FY23_CON$]]+Q2FY23_DataModel[[#This Row],[Sum of Q2FY23_SVA$]]</f>
        <v>8673</v>
      </c>
    </row>
    <row r="83" spans="2:14" x14ac:dyDescent="0.2">
      <c r="B83" s="16" t="s">
        <v>131</v>
      </c>
      <c r="C83" s="23"/>
      <c r="D83" s="23"/>
      <c r="E83" s="23">
        <v>669</v>
      </c>
      <c r="I83" s="16" t="s">
        <v>11</v>
      </c>
      <c r="J83" s="22"/>
      <c r="K83" s="22">
        <v>9445</v>
      </c>
      <c r="L83" s="22">
        <v>6852</v>
      </c>
      <c r="M83" s="38">
        <f>Q2FY23_DataModel[[#This Row],[Sum of Q2FY23_PI$]]-Q2FY23_DataModel[[#This Row],[Sum of Q2FY23_SVA$]]</f>
        <v>2593</v>
      </c>
      <c r="N83" s="38">
        <f>Q2FY23_DataModel[[#This Row],[Sum of Q2FY23_CON$]]+Q2FY23_DataModel[[#This Row],[Sum of Q2FY23_SVA$]]</f>
        <v>6852</v>
      </c>
    </row>
    <row r="84" spans="2:14" x14ac:dyDescent="0.2">
      <c r="B84" s="16" t="s">
        <v>132</v>
      </c>
      <c r="C84" s="23"/>
      <c r="D84" s="23">
        <v>14265</v>
      </c>
      <c r="E84" s="23"/>
      <c r="I84" s="16" t="s">
        <v>67</v>
      </c>
      <c r="J84" s="22"/>
      <c r="K84" s="22">
        <v>9309</v>
      </c>
      <c r="L84" s="22"/>
      <c r="M84" s="38">
        <f>Q2FY23_DataModel[[#This Row],[Sum of Q2FY23_PI$]]-Q2FY23_DataModel[[#This Row],[Sum of Q2FY23_SVA$]]</f>
        <v>9309</v>
      </c>
      <c r="N84" s="38">
        <f>Q2FY23_DataModel[[#This Row],[Sum of Q2FY23_CON$]]+Q2FY23_DataModel[[#This Row],[Sum of Q2FY23_SVA$]]</f>
        <v>0</v>
      </c>
    </row>
    <row r="85" spans="2:14" x14ac:dyDescent="0.2">
      <c r="B85" s="16" t="s">
        <v>134</v>
      </c>
      <c r="C85" s="23"/>
      <c r="D85" s="23"/>
      <c r="E85" s="23">
        <v>2172</v>
      </c>
      <c r="I85" s="16" t="s">
        <v>74</v>
      </c>
      <c r="J85" s="22"/>
      <c r="K85" s="22">
        <v>9299</v>
      </c>
      <c r="L85" s="22"/>
      <c r="M85" s="38">
        <f>Q2FY23_DataModel[[#This Row],[Sum of Q2FY23_PI$]]-Q2FY23_DataModel[[#This Row],[Sum of Q2FY23_SVA$]]</f>
        <v>9299</v>
      </c>
      <c r="N85" s="38">
        <f>Q2FY23_DataModel[[#This Row],[Sum of Q2FY23_CON$]]+Q2FY23_DataModel[[#This Row],[Sum of Q2FY23_SVA$]]</f>
        <v>0</v>
      </c>
    </row>
    <row r="86" spans="2:14" x14ac:dyDescent="0.2">
      <c r="B86" s="16" t="s">
        <v>135</v>
      </c>
      <c r="C86" s="23"/>
      <c r="D86" s="23">
        <v>7325</v>
      </c>
      <c r="E86" s="23"/>
      <c r="I86" s="16" t="s">
        <v>155</v>
      </c>
      <c r="J86" s="22"/>
      <c r="K86" s="22">
        <v>9180</v>
      </c>
      <c r="L86" s="22">
        <v>1572</v>
      </c>
      <c r="M86" s="38">
        <f>Q2FY23_DataModel[[#This Row],[Sum of Q2FY23_PI$]]-Q2FY23_DataModel[[#This Row],[Sum of Q2FY23_SVA$]]</f>
        <v>7608</v>
      </c>
      <c r="N86" s="38">
        <f>Q2FY23_DataModel[[#This Row],[Sum of Q2FY23_CON$]]+Q2FY23_DataModel[[#This Row],[Sum of Q2FY23_SVA$]]</f>
        <v>1572</v>
      </c>
    </row>
    <row r="87" spans="2:14" x14ac:dyDescent="0.2">
      <c r="B87" s="16" t="s">
        <v>136</v>
      </c>
      <c r="C87" s="23"/>
      <c r="D87" s="23"/>
      <c r="E87" s="23">
        <v>1501</v>
      </c>
      <c r="I87" s="16" t="s">
        <v>278</v>
      </c>
      <c r="J87" s="22"/>
      <c r="K87" s="22">
        <v>9143</v>
      </c>
      <c r="L87" s="22"/>
      <c r="M87" s="38">
        <f>Q2FY23_DataModel[[#This Row],[Sum of Q2FY23_PI$]]-Q2FY23_DataModel[[#This Row],[Sum of Q2FY23_SVA$]]</f>
        <v>9143</v>
      </c>
      <c r="N87" s="38">
        <f>Q2FY23_DataModel[[#This Row],[Sum of Q2FY23_CON$]]+Q2FY23_DataModel[[#This Row],[Sum of Q2FY23_SVA$]]</f>
        <v>0</v>
      </c>
    </row>
    <row r="88" spans="2:14" x14ac:dyDescent="0.2">
      <c r="B88" s="16" t="s">
        <v>137</v>
      </c>
      <c r="C88" s="23"/>
      <c r="D88" s="23"/>
      <c r="E88" s="23">
        <v>616</v>
      </c>
      <c r="I88" s="16" t="s">
        <v>165</v>
      </c>
      <c r="J88" s="22"/>
      <c r="K88" s="22">
        <v>8987</v>
      </c>
      <c r="L88" s="22"/>
      <c r="M88" s="38">
        <f>Q2FY23_DataModel[[#This Row],[Sum of Q2FY23_PI$]]-Q2FY23_DataModel[[#This Row],[Sum of Q2FY23_SVA$]]</f>
        <v>8987</v>
      </c>
      <c r="N88" s="38">
        <f>Q2FY23_DataModel[[#This Row],[Sum of Q2FY23_CON$]]+Q2FY23_DataModel[[#This Row],[Sum of Q2FY23_SVA$]]</f>
        <v>0</v>
      </c>
    </row>
    <row r="89" spans="2:14" x14ac:dyDescent="0.2">
      <c r="B89" s="16" t="s">
        <v>138</v>
      </c>
      <c r="C89" s="23">
        <v>8756</v>
      </c>
      <c r="D89" s="23"/>
      <c r="E89" s="23"/>
      <c r="I89" s="16" t="s">
        <v>273</v>
      </c>
      <c r="J89" s="22"/>
      <c r="K89" s="22">
        <v>8707</v>
      </c>
      <c r="L89" s="22"/>
      <c r="M89" s="38">
        <f>Q2FY23_DataModel[[#This Row],[Sum of Q2FY23_PI$]]-Q2FY23_DataModel[[#This Row],[Sum of Q2FY23_SVA$]]</f>
        <v>8707</v>
      </c>
      <c r="N89" s="38">
        <f>Q2FY23_DataModel[[#This Row],[Sum of Q2FY23_CON$]]+Q2FY23_DataModel[[#This Row],[Sum of Q2FY23_SVA$]]</f>
        <v>0</v>
      </c>
    </row>
    <row r="90" spans="2:14" x14ac:dyDescent="0.2">
      <c r="B90" s="16" t="s">
        <v>140</v>
      </c>
      <c r="C90" s="23">
        <v>20355</v>
      </c>
      <c r="D90" s="23">
        <v>12377</v>
      </c>
      <c r="E90" s="23"/>
      <c r="I90" s="16" t="s">
        <v>81</v>
      </c>
      <c r="J90" s="22"/>
      <c r="K90" s="22">
        <v>8473</v>
      </c>
      <c r="L90" s="22">
        <v>8473</v>
      </c>
      <c r="M90" s="38">
        <f>Q2FY23_DataModel[[#This Row],[Sum of Q2FY23_PI$]]-Q2FY23_DataModel[[#This Row],[Sum of Q2FY23_SVA$]]</f>
        <v>0</v>
      </c>
      <c r="N90" s="38">
        <f>Q2FY23_DataModel[[#This Row],[Sum of Q2FY23_CON$]]+Q2FY23_DataModel[[#This Row],[Sum of Q2FY23_SVA$]]</f>
        <v>8473</v>
      </c>
    </row>
    <row r="91" spans="2:14" x14ac:dyDescent="0.2">
      <c r="B91" s="16" t="s">
        <v>141</v>
      </c>
      <c r="C91" s="23"/>
      <c r="D91" s="23"/>
      <c r="E91" s="23">
        <v>339</v>
      </c>
      <c r="I91" s="16" t="s">
        <v>272</v>
      </c>
      <c r="J91" s="22">
        <v>52666</v>
      </c>
      <c r="K91" s="22">
        <v>8378</v>
      </c>
      <c r="L91" s="22"/>
      <c r="M91" s="38">
        <f>Q2FY23_DataModel[[#This Row],[Sum of Q2FY23_PI$]]-Q2FY23_DataModel[[#This Row],[Sum of Q2FY23_SVA$]]</f>
        <v>8378</v>
      </c>
      <c r="N91" s="38">
        <f>Q2FY23_DataModel[[#This Row],[Sum of Q2FY23_CON$]]+Q2FY23_DataModel[[#This Row],[Sum of Q2FY23_SVA$]]</f>
        <v>52666</v>
      </c>
    </row>
    <row r="92" spans="2:14" x14ac:dyDescent="0.2">
      <c r="B92" s="16" t="s">
        <v>142</v>
      </c>
      <c r="C92" s="23">
        <v>7329</v>
      </c>
      <c r="D92" s="23"/>
      <c r="E92" s="23"/>
      <c r="I92" s="16" t="s">
        <v>180</v>
      </c>
      <c r="J92" s="22"/>
      <c r="K92" s="22">
        <v>8377</v>
      </c>
      <c r="L92" s="22">
        <v>8328</v>
      </c>
      <c r="M92" s="38">
        <f>Q2FY23_DataModel[[#This Row],[Sum of Q2FY23_PI$]]-Q2FY23_DataModel[[#This Row],[Sum of Q2FY23_SVA$]]</f>
        <v>49</v>
      </c>
      <c r="N92" s="38">
        <f>Q2FY23_DataModel[[#This Row],[Sum of Q2FY23_CON$]]+Q2FY23_DataModel[[#This Row],[Sum of Q2FY23_SVA$]]</f>
        <v>8328</v>
      </c>
    </row>
    <row r="93" spans="2:14" x14ac:dyDescent="0.2">
      <c r="B93" s="16" t="s">
        <v>143</v>
      </c>
      <c r="C93" s="23"/>
      <c r="D93" s="23"/>
      <c r="E93" s="23">
        <v>634</v>
      </c>
      <c r="I93" s="16" t="s">
        <v>73</v>
      </c>
      <c r="J93" s="22"/>
      <c r="K93" s="22">
        <v>8376</v>
      </c>
      <c r="L93" s="22"/>
      <c r="M93" s="38">
        <f>Q2FY23_DataModel[[#This Row],[Sum of Q2FY23_PI$]]-Q2FY23_DataModel[[#This Row],[Sum of Q2FY23_SVA$]]</f>
        <v>8376</v>
      </c>
      <c r="N93" s="38">
        <f>Q2FY23_DataModel[[#This Row],[Sum of Q2FY23_CON$]]+Q2FY23_DataModel[[#This Row],[Sum of Q2FY23_SVA$]]</f>
        <v>0</v>
      </c>
    </row>
    <row r="94" spans="2:14" x14ac:dyDescent="0.2">
      <c r="B94" s="16" t="s">
        <v>145</v>
      </c>
      <c r="C94" s="23"/>
      <c r="D94" s="23">
        <v>8115</v>
      </c>
      <c r="E94" s="23">
        <v>8115</v>
      </c>
      <c r="I94" s="16" t="s">
        <v>145</v>
      </c>
      <c r="J94" s="22"/>
      <c r="K94" s="22">
        <v>8115</v>
      </c>
      <c r="L94" s="22">
        <v>8115</v>
      </c>
      <c r="M94" s="38">
        <f>Q2FY23_DataModel[[#This Row],[Sum of Q2FY23_PI$]]-Q2FY23_DataModel[[#This Row],[Sum of Q2FY23_SVA$]]</f>
        <v>0</v>
      </c>
      <c r="N94" s="38">
        <f>Q2FY23_DataModel[[#This Row],[Sum of Q2FY23_CON$]]+Q2FY23_DataModel[[#This Row],[Sum of Q2FY23_SVA$]]</f>
        <v>8115</v>
      </c>
    </row>
    <row r="95" spans="2:14" x14ac:dyDescent="0.2">
      <c r="B95" s="16" t="s">
        <v>147</v>
      </c>
      <c r="C95" s="23"/>
      <c r="D95" s="23">
        <v>9580</v>
      </c>
      <c r="E95" s="23"/>
      <c r="I95" s="16" t="s">
        <v>198</v>
      </c>
      <c r="J95" s="22"/>
      <c r="K95" s="22">
        <v>7966</v>
      </c>
      <c r="L95" s="22"/>
      <c r="M95" s="38">
        <f>Q2FY23_DataModel[[#This Row],[Sum of Q2FY23_PI$]]-Q2FY23_DataModel[[#This Row],[Sum of Q2FY23_SVA$]]</f>
        <v>7966</v>
      </c>
      <c r="N95" s="38">
        <f>Q2FY23_DataModel[[#This Row],[Sum of Q2FY23_CON$]]+Q2FY23_DataModel[[#This Row],[Sum of Q2FY23_SVA$]]</f>
        <v>0</v>
      </c>
    </row>
    <row r="96" spans="2:14" x14ac:dyDescent="0.2">
      <c r="B96" s="16" t="s">
        <v>150</v>
      </c>
      <c r="C96" s="23"/>
      <c r="D96" s="23">
        <v>13244</v>
      </c>
      <c r="E96" s="23"/>
      <c r="I96" s="16" t="s">
        <v>128</v>
      </c>
      <c r="J96" s="22"/>
      <c r="K96" s="22">
        <v>7606</v>
      </c>
      <c r="L96" s="22"/>
      <c r="M96" s="38">
        <f>Q2FY23_DataModel[[#This Row],[Sum of Q2FY23_PI$]]-Q2FY23_DataModel[[#This Row],[Sum of Q2FY23_SVA$]]</f>
        <v>7606</v>
      </c>
      <c r="N96" s="38">
        <f>Q2FY23_DataModel[[#This Row],[Sum of Q2FY23_CON$]]+Q2FY23_DataModel[[#This Row],[Sum of Q2FY23_SVA$]]</f>
        <v>0</v>
      </c>
    </row>
    <row r="97" spans="2:14" x14ac:dyDescent="0.2">
      <c r="B97" s="16" t="s">
        <v>152</v>
      </c>
      <c r="C97" s="23">
        <v>6908218</v>
      </c>
      <c r="D97" s="23">
        <v>458455</v>
      </c>
      <c r="E97" s="23">
        <v>16679</v>
      </c>
      <c r="I97" s="16" t="s">
        <v>114</v>
      </c>
      <c r="J97" s="22"/>
      <c r="K97" s="22">
        <v>7560</v>
      </c>
      <c r="L97" s="22"/>
      <c r="M97" s="38">
        <f>Q2FY23_DataModel[[#This Row],[Sum of Q2FY23_PI$]]-Q2FY23_DataModel[[#This Row],[Sum of Q2FY23_SVA$]]</f>
        <v>7560</v>
      </c>
      <c r="N97" s="38">
        <f>Q2FY23_DataModel[[#This Row],[Sum of Q2FY23_CON$]]+Q2FY23_DataModel[[#This Row],[Sum of Q2FY23_SVA$]]</f>
        <v>0</v>
      </c>
    </row>
    <row r="98" spans="2:14" x14ac:dyDescent="0.2">
      <c r="B98" s="16" t="s">
        <v>153</v>
      </c>
      <c r="C98" s="23">
        <v>297044</v>
      </c>
      <c r="D98" s="23"/>
      <c r="E98" s="23"/>
      <c r="I98" s="16" t="s">
        <v>257</v>
      </c>
      <c r="J98" s="22">
        <v>23902</v>
      </c>
      <c r="K98" s="22">
        <v>7553</v>
      </c>
      <c r="L98" s="22"/>
      <c r="M98" s="38">
        <f>Q2FY23_DataModel[[#This Row],[Sum of Q2FY23_PI$]]-Q2FY23_DataModel[[#This Row],[Sum of Q2FY23_SVA$]]</f>
        <v>7553</v>
      </c>
      <c r="N98" s="38">
        <f>Q2FY23_DataModel[[#This Row],[Sum of Q2FY23_CON$]]+Q2FY23_DataModel[[#This Row],[Sum of Q2FY23_SVA$]]</f>
        <v>23902</v>
      </c>
    </row>
    <row r="99" spans="2:14" x14ac:dyDescent="0.2">
      <c r="B99" s="16" t="s">
        <v>155</v>
      </c>
      <c r="C99" s="23"/>
      <c r="D99" s="23">
        <v>9180</v>
      </c>
      <c r="E99" s="23">
        <v>1572</v>
      </c>
      <c r="I99" s="16" t="s">
        <v>217</v>
      </c>
      <c r="J99" s="22"/>
      <c r="K99" s="22">
        <v>7336</v>
      </c>
      <c r="L99" s="22"/>
      <c r="M99" s="38">
        <f>Q2FY23_DataModel[[#This Row],[Sum of Q2FY23_PI$]]-Q2FY23_DataModel[[#This Row],[Sum of Q2FY23_SVA$]]</f>
        <v>7336</v>
      </c>
      <c r="N99" s="38">
        <f>Q2FY23_DataModel[[#This Row],[Sum of Q2FY23_CON$]]+Q2FY23_DataModel[[#This Row],[Sum of Q2FY23_SVA$]]</f>
        <v>0</v>
      </c>
    </row>
    <row r="100" spans="2:14" x14ac:dyDescent="0.2">
      <c r="B100" s="16" t="s">
        <v>156</v>
      </c>
      <c r="C100" s="23">
        <v>206505</v>
      </c>
      <c r="D100" s="23"/>
      <c r="E100" s="23"/>
      <c r="I100" s="16" t="s">
        <v>135</v>
      </c>
      <c r="J100" s="22"/>
      <c r="K100" s="22">
        <v>7325</v>
      </c>
      <c r="L100" s="22"/>
      <c r="M100" s="38">
        <f>Q2FY23_DataModel[[#This Row],[Sum of Q2FY23_PI$]]-Q2FY23_DataModel[[#This Row],[Sum of Q2FY23_SVA$]]</f>
        <v>7325</v>
      </c>
      <c r="N100" s="38">
        <f>Q2FY23_DataModel[[#This Row],[Sum of Q2FY23_CON$]]+Q2FY23_DataModel[[#This Row],[Sum of Q2FY23_SVA$]]</f>
        <v>0</v>
      </c>
    </row>
    <row r="101" spans="2:14" x14ac:dyDescent="0.2">
      <c r="B101" s="16" t="s">
        <v>158</v>
      </c>
      <c r="C101" s="23"/>
      <c r="D101" s="23">
        <v>10484</v>
      </c>
      <c r="E101" s="23">
        <v>10178</v>
      </c>
      <c r="I101" s="16" t="s">
        <v>212</v>
      </c>
      <c r="J101" s="22"/>
      <c r="K101" s="22">
        <v>7145</v>
      </c>
      <c r="L101" s="22"/>
      <c r="M101" s="38">
        <f>Q2FY23_DataModel[[#This Row],[Sum of Q2FY23_PI$]]-Q2FY23_DataModel[[#This Row],[Sum of Q2FY23_SVA$]]</f>
        <v>7145</v>
      </c>
      <c r="N101" s="38">
        <f>Q2FY23_DataModel[[#This Row],[Sum of Q2FY23_CON$]]+Q2FY23_DataModel[[#This Row],[Sum of Q2FY23_SVA$]]</f>
        <v>0</v>
      </c>
    </row>
    <row r="102" spans="2:14" x14ac:dyDescent="0.2">
      <c r="B102" s="16" t="s">
        <v>161</v>
      </c>
      <c r="C102" s="23"/>
      <c r="D102" s="23">
        <v>352156</v>
      </c>
      <c r="E102" s="23">
        <v>299626</v>
      </c>
      <c r="I102" s="16" t="s">
        <v>70</v>
      </c>
      <c r="J102" s="22">
        <v>11054</v>
      </c>
      <c r="K102" s="22">
        <v>6975</v>
      </c>
      <c r="L102" s="22"/>
      <c r="M102" s="38">
        <f>Q2FY23_DataModel[[#This Row],[Sum of Q2FY23_PI$]]-Q2FY23_DataModel[[#This Row],[Sum of Q2FY23_SVA$]]</f>
        <v>6975</v>
      </c>
      <c r="N102" s="38">
        <f>Q2FY23_DataModel[[#This Row],[Sum of Q2FY23_CON$]]+Q2FY23_DataModel[[#This Row],[Sum of Q2FY23_SVA$]]</f>
        <v>11054</v>
      </c>
    </row>
    <row r="103" spans="2:14" x14ac:dyDescent="0.2">
      <c r="B103" s="16" t="s">
        <v>162</v>
      </c>
      <c r="C103" s="23">
        <v>45767</v>
      </c>
      <c r="D103" s="23"/>
      <c r="E103" s="23"/>
      <c r="I103" s="16" t="s">
        <v>6</v>
      </c>
      <c r="J103" s="22"/>
      <c r="K103" s="22"/>
      <c r="L103" s="22">
        <v>1664</v>
      </c>
      <c r="M103" s="38"/>
      <c r="N103" s="38">
        <f>Q2FY23_DataModel[[#This Row],[Sum of Q2FY23_CON$]]+Q2FY23_DataModel[[#This Row],[Sum of Q2FY23_SVA$]]</f>
        <v>1664</v>
      </c>
    </row>
    <row r="104" spans="2:14" x14ac:dyDescent="0.2">
      <c r="B104" s="16" t="s">
        <v>164</v>
      </c>
      <c r="C104" s="23">
        <v>29804</v>
      </c>
      <c r="D104" s="23"/>
      <c r="E104" s="23"/>
      <c r="I104" s="16" t="s">
        <v>8</v>
      </c>
      <c r="J104" s="22"/>
      <c r="K104" s="22"/>
      <c r="L104" s="22">
        <v>827</v>
      </c>
      <c r="M104" s="38"/>
      <c r="N104" s="38">
        <f>Q2FY23_DataModel[[#This Row],[Sum of Q2FY23_CON$]]+Q2FY23_DataModel[[#This Row],[Sum of Q2FY23_SVA$]]</f>
        <v>827</v>
      </c>
    </row>
    <row r="105" spans="2:14" x14ac:dyDescent="0.2">
      <c r="B105" s="16" t="s">
        <v>165</v>
      </c>
      <c r="C105" s="23"/>
      <c r="D105" s="23">
        <v>8987</v>
      </c>
      <c r="E105" s="23"/>
      <c r="I105" s="16" t="s">
        <v>7</v>
      </c>
      <c r="J105" s="22"/>
      <c r="K105" s="22"/>
      <c r="L105" s="22">
        <v>3795</v>
      </c>
      <c r="M105" s="38"/>
      <c r="N105" s="38">
        <f>Q2FY23_DataModel[[#This Row],[Sum of Q2FY23_CON$]]+Q2FY23_DataModel[[#This Row],[Sum of Q2FY23_SVA$]]</f>
        <v>3795</v>
      </c>
    </row>
    <row r="106" spans="2:14" x14ac:dyDescent="0.2">
      <c r="B106" s="16" t="s">
        <v>166</v>
      </c>
      <c r="C106" s="23">
        <v>14478</v>
      </c>
      <c r="D106" s="23"/>
      <c r="E106" s="23">
        <v>3432</v>
      </c>
      <c r="I106" s="16" t="s">
        <v>14</v>
      </c>
      <c r="J106" s="22"/>
      <c r="K106" s="22"/>
      <c r="L106" s="22">
        <v>1828</v>
      </c>
      <c r="M106" s="38"/>
      <c r="N106" s="38">
        <f>Q2FY23_DataModel[[#This Row],[Sum of Q2FY23_CON$]]+Q2FY23_DataModel[[#This Row],[Sum of Q2FY23_SVA$]]</f>
        <v>1828</v>
      </c>
    </row>
    <row r="107" spans="2:14" x14ac:dyDescent="0.2">
      <c r="B107" s="16" t="s">
        <v>168</v>
      </c>
      <c r="C107" s="23"/>
      <c r="D107" s="23"/>
      <c r="E107" s="23">
        <v>690</v>
      </c>
      <c r="I107" s="16" t="s">
        <v>16</v>
      </c>
      <c r="J107" s="22">
        <v>10903</v>
      </c>
      <c r="K107" s="22"/>
      <c r="L107" s="22"/>
      <c r="M107" s="38"/>
      <c r="N107" s="38">
        <f>Q2FY23_DataModel[[#This Row],[Sum of Q2FY23_CON$]]+Q2FY23_DataModel[[#This Row],[Sum of Q2FY23_SVA$]]</f>
        <v>10903</v>
      </c>
    </row>
    <row r="108" spans="2:14" x14ac:dyDescent="0.2">
      <c r="B108" s="16" t="s">
        <v>169</v>
      </c>
      <c r="C108" s="23">
        <v>29435</v>
      </c>
      <c r="D108" s="23"/>
      <c r="E108" s="23">
        <v>307</v>
      </c>
      <c r="I108" s="16" t="s">
        <v>18</v>
      </c>
      <c r="J108" s="22"/>
      <c r="K108" s="22"/>
      <c r="L108" s="22">
        <v>1647</v>
      </c>
      <c r="M108" s="38"/>
      <c r="N108" s="38">
        <f>Q2FY23_DataModel[[#This Row],[Sum of Q2FY23_CON$]]+Q2FY23_DataModel[[#This Row],[Sum of Q2FY23_SVA$]]</f>
        <v>1647</v>
      </c>
    </row>
    <row r="109" spans="2:14" x14ac:dyDescent="0.2">
      <c r="B109" s="16" t="s">
        <v>170</v>
      </c>
      <c r="C109" s="23">
        <v>100923</v>
      </c>
      <c r="D109" s="23">
        <v>22606</v>
      </c>
      <c r="E109" s="23"/>
      <c r="I109" s="16" t="s">
        <v>19</v>
      </c>
      <c r="J109" s="22">
        <v>29310</v>
      </c>
      <c r="K109" s="22"/>
      <c r="L109" s="22"/>
      <c r="M109" s="38">
        <f>Q2FY23_DataModel[[#This Row],[Sum of Q2FY23_PI$]]-Q2FY23_DataModel[[#This Row],[Sum of Q2FY23_SVA$]]</f>
        <v>0</v>
      </c>
      <c r="N109" s="38">
        <f>Q2FY23_DataModel[[#This Row],[Sum of Q2FY23_CON$]]+Q2FY23_DataModel[[#This Row],[Sum of Q2FY23_SVA$]]</f>
        <v>29310</v>
      </c>
    </row>
    <row r="110" spans="2:14" x14ac:dyDescent="0.2">
      <c r="B110" s="16" t="s">
        <v>171</v>
      </c>
      <c r="C110" s="23">
        <v>11950</v>
      </c>
      <c r="D110" s="23"/>
      <c r="E110" s="23"/>
      <c r="I110" s="16" t="s">
        <v>21</v>
      </c>
      <c r="J110" s="22"/>
      <c r="K110" s="22"/>
      <c r="L110" s="22">
        <v>4014</v>
      </c>
      <c r="M110" s="38"/>
      <c r="N110" s="38">
        <f>Q2FY23_DataModel[[#This Row],[Sum of Q2FY23_CON$]]+Q2FY23_DataModel[[#This Row],[Sum of Q2FY23_SVA$]]</f>
        <v>4014</v>
      </c>
    </row>
    <row r="111" spans="2:14" x14ac:dyDescent="0.2">
      <c r="B111" s="16" t="s">
        <v>173</v>
      </c>
      <c r="C111" s="23">
        <v>260240</v>
      </c>
      <c r="D111" s="23">
        <v>179315</v>
      </c>
      <c r="E111" s="23">
        <v>57160</v>
      </c>
      <c r="I111" s="16" t="s">
        <v>22</v>
      </c>
      <c r="J111" s="22"/>
      <c r="K111" s="22"/>
      <c r="L111" s="22">
        <v>322</v>
      </c>
      <c r="M111" s="38"/>
      <c r="N111" s="38">
        <f>Q2FY23_DataModel[[#This Row],[Sum of Q2FY23_CON$]]+Q2FY23_DataModel[[#This Row],[Sum of Q2FY23_SVA$]]</f>
        <v>322</v>
      </c>
    </row>
    <row r="112" spans="2:14" x14ac:dyDescent="0.2">
      <c r="B112" s="16" t="s">
        <v>174</v>
      </c>
      <c r="C112" s="23">
        <v>99912</v>
      </c>
      <c r="D112" s="23">
        <v>47826</v>
      </c>
      <c r="E112" s="23"/>
      <c r="I112" s="16" t="s">
        <v>30</v>
      </c>
      <c r="J112" s="22">
        <v>7002</v>
      </c>
      <c r="K112" s="22"/>
      <c r="L112" s="22"/>
      <c r="M112" s="38">
        <f>Q2FY23_DataModel[[#This Row],[Sum of Q2FY23_PI$]]-Q2FY23_DataModel[[#This Row],[Sum of Q2FY23_SVA$]]</f>
        <v>0</v>
      </c>
      <c r="N112" s="38">
        <f>Q2FY23_DataModel[[#This Row],[Sum of Q2FY23_CON$]]+Q2FY23_DataModel[[#This Row],[Sum of Q2FY23_SVA$]]</f>
        <v>7002</v>
      </c>
    </row>
    <row r="113" spans="2:14" x14ac:dyDescent="0.2">
      <c r="B113" s="16" t="s">
        <v>178</v>
      </c>
      <c r="C113" s="23">
        <v>59553</v>
      </c>
      <c r="D113" s="23"/>
      <c r="E113" s="23"/>
      <c r="I113" s="16" t="s">
        <v>31</v>
      </c>
      <c r="J113" s="22"/>
      <c r="K113" s="22"/>
      <c r="L113" s="22">
        <v>2132</v>
      </c>
      <c r="M113" s="38"/>
      <c r="N113" s="38">
        <f>Q2FY23_DataModel[[#This Row],[Sum of Q2FY23_CON$]]+Q2FY23_DataModel[[#This Row],[Sum of Q2FY23_SVA$]]</f>
        <v>2132</v>
      </c>
    </row>
    <row r="114" spans="2:14" x14ac:dyDescent="0.2">
      <c r="B114" s="16" t="s">
        <v>179</v>
      </c>
      <c r="C114" s="23">
        <v>17653</v>
      </c>
      <c r="D114" s="23">
        <v>16367</v>
      </c>
      <c r="E114" s="23">
        <v>16367</v>
      </c>
      <c r="I114" s="16" t="s">
        <v>32</v>
      </c>
      <c r="J114" s="22">
        <v>34587</v>
      </c>
      <c r="K114" s="22"/>
      <c r="L114" s="22"/>
      <c r="M114" s="38">
        <f>Q2FY23_DataModel[[#This Row],[Sum of Q2FY23_PI$]]-Q2FY23_DataModel[[#This Row],[Sum of Q2FY23_SVA$]]</f>
        <v>0</v>
      </c>
      <c r="N114" s="38">
        <f>Q2FY23_DataModel[[#This Row],[Sum of Q2FY23_CON$]]+Q2FY23_DataModel[[#This Row],[Sum of Q2FY23_SVA$]]</f>
        <v>34587</v>
      </c>
    </row>
    <row r="115" spans="2:14" x14ac:dyDescent="0.2">
      <c r="B115" s="16" t="s">
        <v>163</v>
      </c>
      <c r="C115" s="23">
        <v>57367</v>
      </c>
      <c r="D115" s="23"/>
      <c r="E115" s="23"/>
      <c r="I115" s="16" t="s">
        <v>36</v>
      </c>
      <c r="J115" s="22"/>
      <c r="K115" s="22"/>
      <c r="L115" s="22">
        <v>774</v>
      </c>
      <c r="M115" s="38"/>
      <c r="N115" s="38">
        <f>Q2FY23_DataModel[[#This Row],[Sum of Q2FY23_CON$]]+Q2FY23_DataModel[[#This Row],[Sum of Q2FY23_SVA$]]</f>
        <v>774</v>
      </c>
    </row>
    <row r="116" spans="2:14" x14ac:dyDescent="0.2">
      <c r="B116" s="16" t="s">
        <v>180</v>
      </c>
      <c r="C116" s="23"/>
      <c r="D116" s="23">
        <v>8377</v>
      </c>
      <c r="E116" s="23">
        <v>8328</v>
      </c>
      <c r="I116" s="16" t="s">
        <v>37</v>
      </c>
      <c r="J116" s="22"/>
      <c r="K116" s="22"/>
      <c r="L116" s="22">
        <v>1512</v>
      </c>
      <c r="M116" s="38"/>
      <c r="N116" s="38">
        <f>Q2FY23_DataModel[[#This Row],[Sum of Q2FY23_CON$]]+Q2FY23_DataModel[[#This Row],[Sum of Q2FY23_SVA$]]</f>
        <v>1512</v>
      </c>
    </row>
    <row r="117" spans="2:14" x14ac:dyDescent="0.2">
      <c r="B117" s="16" t="s">
        <v>182</v>
      </c>
      <c r="C117" s="23">
        <v>247238</v>
      </c>
      <c r="D117" s="23"/>
      <c r="E117" s="23"/>
      <c r="I117" s="16" t="s">
        <v>39</v>
      </c>
      <c r="J117" s="22"/>
      <c r="K117" s="22"/>
      <c r="L117" s="22">
        <v>993</v>
      </c>
      <c r="M117" s="38"/>
      <c r="N117" s="38">
        <f>Q2FY23_DataModel[[#This Row],[Sum of Q2FY23_CON$]]+Q2FY23_DataModel[[#This Row],[Sum of Q2FY23_SVA$]]</f>
        <v>993</v>
      </c>
    </row>
    <row r="118" spans="2:14" x14ac:dyDescent="0.2">
      <c r="B118" s="16" t="s">
        <v>183</v>
      </c>
      <c r="C118" s="23">
        <v>38516</v>
      </c>
      <c r="D118" s="23"/>
      <c r="E118" s="23"/>
      <c r="I118" s="16" t="s">
        <v>40</v>
      </c>
      <c r="J118" s="22"/>
      <c r="K118" s="22"/>
      <c r="L118" s="22">
        <v>2443</v>
      </c>
      <c r="M118" s="38"/>
      <c r="N118" s="38">
        <f>Q2FY23_DataModel[[#This Row],[Sum of Q2FY23_CON$]]+Q2FY23_DataModel[[#This Row],[Sum of Q2FY23_SVA$]]</f>
        <v>2443</v>
      </c>
    </row>
    <row r="119" spans="2:14" x14ac:dyDescent="0.2">
      <c r="B119" s="16" t="s">
        <v>184</v>
      </c>
      <c r="C119" s="23">
        <v>9381</v>
      </c>
      <c r="D119" s="23"/>
      <c r="E119" s="23"/>
      <c r="I119" s="16" t="s">
        <v>41</v>
      </c>
      <c r="J119" s="22">
        <v>7236</v>
      </c>
      <c r="K119" s="22"/>
      <c r="L119" s="22"/>
      <c r="M119" s="38">
        <f>Q2FY23_DataModel[[#This Row],[Sum of Q2FY23_PI$]]-Q2FY23_DataModel[[#This Row],[Sum of Q2FY23_SVA$]]</f>
        <v>0</v>
      </c>
      <c r="N119" s="38">
        <f>Q2FY23_DataModel[[#This Row],[Sum of Q2FY23_CON$]]+Q2FY23_DataModel[[#This Row],[Sum of Q2FY23_SVA$]]</f>
        <v>7236</v>
      </c>
    </row>
    <row r="120" spans="2:14" x14ac:dyDescent="0.2">
      <c r="B120" s="16" t="s">
        <v>185</v>
      </c>
      <c r="C120" s="23">
        <v>121648</v>
      </c>
      <c r="D120" s="23">
        <v>47457</v>
      </c>
      <c r="E120" s="23">
        <v>23469</v>
      </c>
      <c r="I120" s="16" t="s">
        <v>42</v>
      </c>
      <c r="J120" s="22">
        <v>9436</v>
      </c>
      <c r="K120" s="22"/>
      <c r="L120" s="22"/>
      <c r="M120" s="38">
        <f>Q2FY23_DataModel[[#This Row],[Sum of Q2FY23_PI$]]-Q2FY23_DataModel[[#This Row],[Sum of Q2FY23_SVA$]]</f>
        <v>0</v>
      </c>
      <c r="N120" s="38">
        <f>Q2FY23_DataModel[[#This Row],[Sum of Q2FY23_CON$]]+Q2FY23_DataModel[[#This Row],[Sum of Q2FY23_SVA$]]</f>
        <v>9436</v>
      </c>
    </row>
    <row r="121" spans="2:14" x14ac:dyDescent="0.2">
      <c r="B121" s="16" t="s">
        <v>186</v>
      </c>
      <c r="C121" s="23"/>
      <c r="D121" s="23">
        <v>14591</v>
      </c>
      <c r="E121" s="23"/>
      <c r="I121" s="16" t="s">
        <v>43</v>
      </c>
      <c r="J121" s="22">
        <v>21684</v>
      </c>
      <c r="K121" s="22"/>
      <c r="L121" s="22"/>
      <c r="M121" s="38">
        <f>Q2FY23_DataModel[[#This Row],[Sum of Q2FY23_PI$]]-Q2FY23_DataModel[[#This Row],[Sum of Q2FY23_SVA$]]</f>
        <v>0</v>
      </c>
      <c r="N121" s="38">
        <f>Q2FY23_DataModel[[#This Row],[Sum of Q2FY23_CON$]]+Q2FY23_DataModel[[#This Row],[Sum of Q2FY23_SVA$]]</f>
        <v>21684</v>
      </c>
    </row>
    <row r="122" spans="2:14" x14ac:dyDescent="0.2">
      <c r="B122" s="16" t="s">
        <v>187</v>
      </c>
      <c r="C122" s="23"/>
      <c r="D122" s="23"/>
      <c r="E122" s="23">
        <v>481</v>
      </c>
      <c r="I122" s="16" t="s">
        <v>55</v>
      </c>
      <c r="J122" s="22">
        <v>17447</v>
      </c>
      <c r="K122" s="22"/>
      <c r="L122" s="22"/>
      <c r="M122" s="38">
        <f>Q2FY23_DataModel[[#This Row],[Sum of Q2FY23_PI$]]-Q2FY23_DataModel[[#This Row],[Sum of Q2FY23_SVA$]]</f>
        <v>0</v>
      </c>
      <c r="N122" s="38">
        <f>Q2FY23_DataModel[[#This Row],[Sum of Q2FY23_CON$]]+Q2FY23_DataModel[[#This Row],[Sum of Q2FY23_SVA$]]</f>
        <v>17447</v>
      </c>
    </row>
    <row r="123" spans="2:14" x14ac:dyDescent="0.2">
      <c r="B123" s="16" t="s">
        <v>189</v>
      </c>
      <c r="C123" s="23">
        <v>136789</v>
      </c>
      <c r="D123" s="23"/>
      <c r="E123" s="23"/>
      <c r="I123" s="16" t="s">
        <v>56</v>
      </c>
      <c r="J123" s="22">
        <v>26160</v>
      </c>
      <c r="K123" s="22"/>
      <c r="L123" s="22"/>
      <c r="M123" s="38">
        <f>Q2FY23_DataModel[[#This Row],[Sum of Q2FY23_PI$]]-Q2FY23_DataModel[[#This Row],[Sum of Q2FY23_SVA$]]</f>
        <v>0</v>
      </c>
      <c r="N123" s="38">
        <f>Q2FY23_DataModel[[#This Row],[Sum of Q2FY23_CON$]]+Q2FY23_DataModel[[#This Row],[Sum of Q2FY23_SVA$]]</f>
        <v>26160</v>
      </c>
    </row>
    <row r="124" spans="2:14" x14ac:dyDescent="0.2">
      <c r="B124" s="16" t="s">
        <v>190</v>
      </c>
      <c r="C124" s="23">
        <v>75027</v>
      </c>
      <c r="D124" s="23">
        <v>32997</v>
      </c>
      <c r="E124" s="23">
        <v>452</v>
      </c>
      <c r="I124" s="16" t="s">
        <v>57</v>
      </c>
      <c r="J124" s="22">
        <v>10625</v>
      </c>
      <c r="K124" s="22"/>
      <c r="L124" s="22"/>
      <c r="M124" s="38">
        <f>Q2FY23_DataModel[[#This Row],[Sum of Q2FY23_PI$]]-Q2FY23_DataModel[[#This Row],[Sum of Q2FY23_SVA$]]</f>
        <v>0</v>
      </c>
      <c r="N124" s="38">
        <f>Q2FY23_DataModel[[#This Row],[Sum of Q2FY23_CON$]]+Q2FY23_DataModel[[#This Row],[Sum of Q2FY23_SVA$]]</f>
        <v>10625</v>
      </c>
    </row>
    <row r="125" spans="2:14" x14ac:dyDescent="0.2">
      <c r="B125" s="16" t="s">
        <v>191</v>
      </c>
      <c r="C125" s="23"/>
      <c r="D125" s="23">
        <v>278959</v>
      </c>
      <c r="E125" s="23">
        <v>1086</v>
      </c>
      <c r="I125" s="16" t="s">
        <v>59</v>
      </c>
      <c r="J125" s="22"/>
      <c r="K125" s="22"/>
      <c r="L125" s="22">
        <v>231</v>
      </c>
      <c r="M125" s="38"/>
      <c r="N125" s="38">
        <f>Q2FY23_DataModel[[#This Row],[Sum of Q2FY23_CON$]]+Q2FY23_DataModel[[#This Row],[Sum of Q2FY23_SVA$]]</f>
        <v>231</v>
      </c>
    </row>
    <row r="126" spans="2:14" x14ac:dyDescent="0.2">
      <c r="B126" s="16" t="s">
        <v>192</v>
      </c>
      <c r="C126" s="23"/>
      <c r="D126" s="23">
        <v>58616</v>
      </c>
      <c r="E126" s="23"/>
      <c r="I126" s="16" t="s">
        <v>62</v>
      </c>
      <c r="J126" s="22"/>
      <c r="K126" s="22"/>
      <c r="L126" s="22">
        <v>1281</v>
      </c>
      <c r="M126" s="38"/>
      <c r="N126" s="38">
        <f>Q2FY23_DataModel[[#This Row],[Sum of Q2FY23_CON$]]+Q2FY23_DataModel[[#This Row],[Sum of Q2FY23_SVA$]]</f>
        <v>1281</v>
      </c>
    </row>
    <row r="127" spans="2:14" x14ac:dyDescent="0.2">
      <c r="B127" s="16" t="s">
        <v>193</v>
      </c>
      <c r="C127" s="23"/>
      <c r="D127" s="23"/>
      <c r="E127" s="23">
        <v>816</v>
      </c>
      <c r="I127" s="16" t="s">
        <v>63</v>
      </c>
      <c r="J127" s="22"/>
      <c r="K127" s="22"/>
      <c r="L127" s="22">
        <v>2165</v>
      </c>
      <c r="M127" s="38"/>
      <c r="N127" s="38">
        <f>Q2FY23_DataModel[[#This Row],[Sum of Q2FY23_CON$]]+Q2FY23_DataModel[[#This Row],[Sum of Q2FY23_SVA$]]</f>
        <v>2165</v>
      </c>
    </row>
    <row r="128" spans="2:14" x14ac:dyDescent="0.2">
      <c r="B128" s="16" t="s">
        <v>195</v>
      </c>
      <c r="C128" s="23"/>
      <c r="D128" s="23"/>
      <c r="E128" s="23">
        <v>5667</v>
      </c>
      <c r="I128" s="16" t="s">
        <v>65</v>
      </c>
      <c r="J128" s="22">
        <v>26367</v>
      </c>
      <c r="K128" s="22"/>
      <c r="L128" s="22"/>
      <c r="M128" s="38">
        <f>Q2FY23_DataModel[[#This Row],[Sum of Q2FY23_PI$]]-Q2FY23_DataModel[[#This Row],[Sum of Q2FY23_SVA$]]</f>
        <v>0</v>
      </c>
      <c r="N128" s="38">
        <f>Q2FY23_DataModel[[#This Row],[Sum of Q2FY23_CON$]]+Q2FY23_DataModel[[#This Row],[Sum of Q2FY23_SVA$]]</f>
        <v>26367</v>
      </c>
    </row>
    <row r="129" spans="2:14" x14ac:dyDescent="0.2">
      <c r="B129" s="16" t="s">
        <v>196</v>
      </c>
      <c r="C129" s="23"/>
      <c r="D129" s="23">
        <v>10889</v>
      </c>
      <c r="E129" s="23"/>
      <c r="I129" s="16" t="s">
        <v>68</v>
      </c>
      <c r="J129" s="22">
        <v>12454</v>
      </c>
      <c r="K129" s="22"/>
      <c r="L129" s="22"/>
      <c r="M129" s="38">
        <f>Q2FY23_DataModel[[#This Row],[Sum of Q2FY23_PI$]]-Q2FY23_DataModel[[#This Row],[Sum of Q2FY23_SVA$]]</f>
        <v>0</v>
      </c>
      <c r="N129" s="38">
        <f>Q2FY23_DataModel[[#This Row],[Sum of Q2FY23_CON$]]+Q2FY23_DataModel[[#This Row],[Sum of Q2FY23_SVA$]]</f>
        <v>12454</v>
      </c>
    </row>
    <row r="130" spans="2:14" x14ac:dyDescent="0.2">
      <c r="B130" s="16" t="s">
        <v>197</v>
      </c>
      <c r="C130" s="23">
        <v>56761</v>
      </c>
      <c r="D130" s="23"/>
      <c r="E130" s="23"/>
      <c r="I130" s="16" t="s">
        <v>69</v>
      </c>
      <c r="J130" s="22">
        <v>21292</v>
      </c>
      <c r="K130" s="22"/>
      <c r="L130" s="22"/>
      <c r="M130" s="38">
        <f>Q2FY23_DataModel[[#This Row],[Sum of Q2FY23_PI$]]-Q2FY23_DataModel[[#This Row],[Sum of Q2FY23_SVA$]]</f>
        <v>0</v>
      </c>
      <c r="N130" s="38">
        <f>Q2FY23_DataModel[[#This Row],[Sum of Q2FY23_CON$]]+Q2FY23_DataModel[[#This Row],[Sum of Q2FY23_SVA$]]</f>
        <v>21292</v>
      </c>
    </row>
    <row r="131" spans="2:14" x14ac:dyDescent="0.2">
      <c r="B131" s="16" t="s">
        <v>198</v>
      </c>
      <c r="C131" s="23"/>
      <c r="D131" s="23">
        <v>7966</v>
      </c>
      <c r="E131" s="23"/>
      <c r="I131" s="16" t="s">
        <v>77</v>
      </c>
      <c r="J131" s="22">
        <v>16683</v>
      </c>
      <c r="K131" s="22"/>
      <c r="L131" s="22"/>
      <c r="M131" s="38">
        <f>Q2FY23_DataModel[[#This Row],[Sum of Q2FY23_PI$]]-Q2FY23_DataModel[[#This Row],[Sum of Q2FY23_SVA$]]</f>
        <v>0</v>
      </c>
      <c r="N131" s="38">
        <f>Q2FY23_DataModel[[#This Row],[Sum of Q2FY23_CON$]]+Q2FY23_DataModel[[#This Row],[Sum of Q2FY23_SVA$]]</f>
        <v>16683</v>
      </c>
    </row>
    <row r="132" spans="2:14" x14ac:dyDescent="0.2">
      <c r="B132" s="16" t="s">
        <v>200</v>
      </c>
      <c r="C132" s="23"/>
      <c r="D132" s="23">
        <v>33884</v>
      </c>
      <c r="E132" s="23">
        <v>34301</v>
      </c>
      <c r="I132" s="16" t="s">
        <v>82</v>
      </c>
      <c r="J132" s="22"/>
      <c r="K132" s="22"/>
      <c r="L132" s="22">
        <v>345</v>
      </c>
      <c r="M132" s="38"/>
      <c r="N132" s="38">
        <f>Q2FY23_DataModel[[#This Row],[Sum of Q2FY23_CON$]]+Q2FY23_DataModel[[#This Row],[Sum of Q2FY23_SVA$]]</f>
        <v>345</v>
      </c>
    </row>
    <row r="133" spans="2:14" x14ac:dyDescent="0.2">
      <c r="B133" s="16" t="s">
        <v>201</v>
      </c>
      <c r="C133" s="23"/>
      <c r="D133" s="23">
        <v>11962</v>
      </c>
      <c r="E133" s="23">
        <v>430</v>
      </c>
      <c r="I133" s="16" t="s">
        <v>84</v>
      </c>
      <c r="J133" s="22"/>
      <c r="K133" s="22"/>
      <c r="L133" s="22">
        <v>312</v>
      </c>
      <c r="M133" s="38"/>
      <c r="N133" s="38">
        <f>Q2FY23_DataModel[[#This Row],[Sum of Q2FY23_CON$]]+Q2FY23_DataModel[[#This Row],[Sum of Q2FY23_SVA$]]</f>
        <v>312</v>
      </c>
    </row>
    <row r="134" spans="2:14" x14ac:dyDescent="0.2">
      <c r="B134" s="16" t="s">
        <v>202</v>
      </c>
      <c r="C134" s="23">
        <v>42401</v>
      </c>
      <c r="D134" s="23">
        <v>13105</v>
      </c>
      <c r="E134" s="23"/>
      <c r="I134" s="16" t="s">
        <v>85</v>
      </c>
      <c r="J134" s="22">
        <v>20233</v>
      </c>
      <c r="K134" s="22"/>
      <c r="L134" s="22"/>
      <c r="M134" s="38">
        <f>Q2FY23_DataModel[[#This Row],[Sum of Q2FY23_PI$]]-Q2FY23_DataModel[[#This Row],[Sum of Q2FY23_SVA$]]</f>
        <v>0</v>
      </c>
      <c r="N134" s="38">
        <f>Q2FY23_DataModel[[#This Row],[Sum of Q2FY23_CON$]]+Q2FY23_DataModel[[#This Row],[Sum of Q2FY23_SVA$]]</f>
        <v>20233</v>
      </c>
    </row>
    <row r="135" spans="2:14" x14ac:dyDescent="0.2">
      <c r="B135" s="16" t="s">
        <v>204</v>
      </c>
      <c r="C135" s="23"/>
      <c r="D135" s="23">
        <v>10026</v>
      </c>
      <c r="E135" s="23"/>
      <c r="I135" s="16" t="s">
        <v>86</v>
      </c>
      <c r="J135" s="22">
        <v>11471</v>
      </c>
      <c r="K135" s="22"/>
      <c r="L135" s="22"/>
      <c r="M135" s="38">
        <f>Q2FY23_DataModel[[#This Row],[Sum of Q2FY23_PI$]]-Q2FY23_DataModel[[#This Row],[Sum of Q2FY23_SVA$]]</f>
        <v>0</v>
      </c>
      <c r="N135" s="38">
        <f>Q2FY23_DataModel[[#This Row],[Sum of Q2FY23_CON$]]+Q2FY23_DataModel[[#This Row],[Sum of Q2FY23_SVA$]]</f>
        <v>11471</v>
      </c>
    </row>
    <row r="136" spans="2:14" x14ac:dyDescent="0.2">
      <c r="B136" s="16" t="s">
        <v>205</v>
      </c>
      <c r="C136" s="23">
        <v>1113446</v>
      </c>
      <c r="D136" s="23">
        <v>19961</v>
      </c>
      <c r="E136" s="23">
        <v>4571</v>
      </c>
      <c r="I136" s="16" t="s">
        <v>87</v>
      </c>
      <c r="J136" s="22"/>
      <c r="K136" s="22"/>
      <c r="L136" s="22">
        <v>1194</v>
      </c>
      <c r="M136" s="38"/>
      <c r="N136" s="38">
        <f>Q2FY23_DataModel[[#This Row],[Sum of Q2FY23_CON$]]+Q2FY23_DataModel[[#This Row],[Sum of Q2FY23_SVA$]]</f>
        <v>1194</v>
      </c>
    </row>
    <row r="137" spans="2:14" x14ac:dyDescent="0.2">
      <c r="B137" s="16" t="s">
        <v>206</v>
      </c>
      <c r="C137" s="23"/>
      <c r="D137" s="23"/>
      <c r="E137" s="23">
        <v>6522</v>
      </c>
      <c r="I137" s="16" t="s">
        <v>88</v>
      </c>
      <c r="J137" s="22"/>
      <c r="K137" s="22"/>
      <c r="L137" s="22">
        <v>260</v>
      </c>
      <c r="M137" s="38"/>
      <c r="N137" s="38">
        <f>Q2FY23_DataModel[[#This Row],[Sum of Q2FY23_CON$]]+Q2FY23_DataModel[[#This Row],[Sum of Q2FY23_SVA$]]</f>
        <v>260</v>
      </c>
    </row>
    <row r="138" spans="2:14" x14ac:dyDescent="0.2">
      <c r="B138" s="16" t="s">
        <v>207</v>
      </c>
      <c r="C138" s="23"/>
      <c r="D138" s="23"/>
      <c r="E138" s="23">
        <v>1271</v>
      </c>
      <c r="I138" s="16" t="s">
        <v>89</v>
      </c>
      <c r="J138" s="22"/>
      <c r="K138" s="22"/>
      <c r="L138" s="22">
        <v>531</v>
      </c>
      <c r="M138" s="38"/>
      <c r="N138" s="38">
        <f>Q2FY23_DataModel[[#This Row],[Sum of Q2FY23_CON$]]+Q2FY23_DataModel[[#This Row],[Sum of Q2FY23_SVA$]]</f>
        <v>531</v>
      </c>
    </row>
    <row r="139" spans="2:14" x14ac:dyDescent="0.2">
      <c r="B139" s="16" t="s">
        <v>208</v>
      </c>
      <c r="C139" s="23">
        <v>609652</v>
      </c>
      <c r="D139" s="23">
        <v>159285</v>
      </c>
      <c r="E139" s="23">
        <v>11160</v>
      </c>
      <c r="I139" s="16" t="s">
        <v>91</v>
      </c>
      <c r="J139" s="22"/>
      <c r="K139" s="22"/>
      <c r="L139" s="22">
        <v>318</v>
      </c>
      <c r="M139" s="38"/>
      <c r="N139" s="38">
        <f>Q2FY23_DataModel[[#This Row],[Sum of Q2FY23_CON$]]+Q2FY23_DataModel[[#This Row],[Sum of Q2FY23_SVA$]]</f>
        <v>318</v>
      </c>
    </row>
    <row r="140" spans="2:14" x14ac:dyDescent="0.2">
      <c r="B140" s="16" t="s">
        <v>209</v>
      </c>
      <c r="C140" s="23"/>
      <c r="D140" s="23">
        <v>13020</v>
      </c>
      <c r="E140" s="23">
        <v>888</v>
      </c>
      <c r="I140" s="16" t="s">
        <v>92</v>
      </c>
      <c r="J140" s="22"/>
      <c r="K140" s="22"/>
      <c r="L140" s="22">
        <v>4182</v>
      </c>
      <c r="M140" s="38"/>
      <c r="N140" s="38">
        <f>Q2FY23_DataModel[[#This Row],[Sum of Q2FY23_CON$]]+Q2FY23_DataModel[[#This Row],[Sum of Q2FY23_SVA$]]</f>
        <v>4182</v>
      </c>
    </row>
    <row r="141" spans="2:14" x14ac:dyDescent="0.2">
      <c r="B141" s="16" t="s">
        <v>210</v>
      </c>
      <c r="C141" s="23"/>
      <c r="D141" s="23">
        <v>98252</v>
      </c>
      <c r="E141" s="23"/>
      <c r="I141" s="16" t="s">
        <v>94</v>
      </c>
      <c r="J141" s="22">
        <v>24679</v>
      </c>
      <c r="K141" s="22"/>
      <c r="L141" s="22"/>
      <c r="M141" s="38">
        <f>Q2FY23_DataModel[[#This Row],[Sum of Q2FY23_PI$]]-Q2FY23_DataModel[[#This Row],[Sum of Q2FY23_SVA$]]</f>
        <v>0</v>
      </c>
      <c r="N141" s="38">
        <f>Q2FY23_DataModel[[#This Row],[Sum of Q2FY23_CON$]]+Q2FY23_DataModel[[#This Row],[Sum of Q2FY23_SVA$]]</f>
        <v>24679</v>
      </c>
    </row>
    <row r="142" spans="2:14" x14ac:dyDescent="0.2">
      <c r="B142" s="16" t="s">
        <v>211</v>
      </c>
      <c r="C142" s="23">
        <v>83110</v>
      </c>
      <c r="D142" s="23"/>
      <c r="E142" s="23"/>
      <c r="I142" s="16" t="s">
        <v>95</v>
      </c>
      <c r="J142" s="22"/>
      <c r="K142" s="22"/>
      <c r="L142" s="22">
        <v>262</v>
      </c>
      <c r="M142" s="38"/>
      <c r="N142" s="38">
        <f>Q2FY23_DataModel[[#This Row],[Sum of Q2FY23_CON$]]+Q2FY23_DataModel[[#This Row],[Sum of Q2FY23_SVA$]]</f>
        <v>262</v>
      </c>
    </row>
    <row r="143" spans="2:14" x14ac:dyDescent="0.2">
      <c r="B143" s="16" t="s">
        <v>212</v>
      </c>
      <c r="C143" s="23"/>
      <c r="D143" s="23">
        <v>7145</v>
      </c>
      <c r="E143" s="23"/>
      <c r="I143" s="16" t="s">
        <v>96</v>
      </c>
      <c r="J143" s="22">
        <v>14877</v>
      </c>
      <c r="K143" s="22"/>
      <c r="L143" s="22"/>
      <c r="M143" s="38">
        <f>Q2FY23_DataModel[[#This Row],[Sum of Q2FY23_PI$]]-Q2FY23_DataModel[[#This Row],[Sum of Q2FY23_SVA$]]</f>
        <v>0</v>
      </c>
      <c r="N143" s="38">
        <f>Q2FY23_DataModel[[#This Row],[Sum of Q2FY23_CON$]]+Q2FY23_DataModel[[#This Row],[Sum of Q2FY23_SVA$]]</f>
        <v>14877</v>
      </c>
    </row>
    <row r="144" spans="2:14" x14ac:dyDescent="0.2">
      <c r="B144" s="16" t="s">
        <v>213</v>
      </c>
      <c r="C144" s="23">
        <v>91818</v>
      </c>
      <c r="D144" s="23">
        <v>39766</v>
      </c>
      <c r="E144" s="23"/>
      <c r="I144" s="16" t="s">
        <v>97</v>
      </c>
      <c r="J144" s="22">
        <v>132775</v>
      </c>
      <c r="K144" s="22"/>
      <c r="L144" s="22"/>
      <c r="M144" s="38">
        <f>Q2FY23_DataModel[[#This Row],[Sum of Q2FY23_PI$]]-Q2FY23_DataModel[[#This Row],[Sum of Q2FY23_SVA$]]</f>
        <v>0</v>
      </c>
      <c r="N144" s="38">
        <f>Q2FY23_DataModel[[#This Row],[Sum of Q2FY23_CON$]]+Q2FY23_DataModel[[#This Row],[Sum of Q2FY23_SVA$]]</f>
        <v>132775</v>
      </c>
    </row>
    <row r="145" spans="2:14" x14ac:dyDescent="0.2">
      <c r="B145" s="16" t="s">
        <v>214</v>
      </c>
      <c r="C145" s="23">
        <v>68377</v>
      </c>
      <c r="D145" s="23">
        <v>56988</v>
      </c>
      <c r="E145" s="23"/>
      <c r="I145" s="16" t="s">
        <v>98</v>
      </c>
      <c r="J145" s="22"/>
      <c r="K145" s="22"/>
      <c r="L145" s="22">
        <v>535</v>
      </c>
      <c r="M145" s="38"/>
      <c r="N145" s="38">
        <f>Q2FY23_DataModel[[#This Row],[Sum of Q2FY23_CON$]]+Q2FY23_DataModel[[#This Row],[Sum of Q2FY23_SVA$]]</f>
        <v>535</v>
      </c>
    </row>
    <row r="146" spans="2:14" x14ac:dyDescent="0.2">
      <c r="B146" s="16" t="s">
        <v>215</v>
      </c>
      <c r="C146" s="23"/>
      <c r="D146" s="23"/>
      <c r="E146" s="23">
        <v>516</v>
      </c>
      <c r="I146" s="16" t="s">
        <v>99</v>
      </c>
      <c r="J146" s="22"/>
      <c r="K146" s="22"/>
      <c r="L146" s="22">
        <v>1362</v>
      </c>
      <c r="M146" s="38"/>
      <c r="N146" s="38">
        <f>Q2FY23_DataModel[[#This Row],[Sum of Q2FY23_CON$]]+Q2FY23_DataModel[[#This Row],[Sum of Q2FY23_SVA$]]</f>
        <v>1362</v>
      </c>
    </row>
    <row r="147" spans="2:14" x14ac:dyDescent="0.2">
      <c r="B147" s="16" t="s">
        <v>216</v>
      </c>
      <c r="C147" s="23"/>
      <c r="D147" s="23"/>
      <c r="E147" s="23">
        <v>1626</v>
      </c>
      <c r="I147" s="16" t="s">
        <v>103</v>
      </c>
      <c r="J147" s="22">
        <v>10613</v>
      </c>
      <c r="K147" s="22"/>
      <c r="L147" s="22"/>
      <c r="M147" s="38"/>
      <c r="N147" s="38">
        <f>Q2FY23_DataModel[[#This Row],[Sum of Q2FY23_CON$]]+Q2FY23_DataModel[[#This Row],[Sum of Q2FY23_SVA$]]</f>
        <v>10613</v>
      </c>
    </row>
    <row r="148" spans="2:14" x14ac:dyDescent="0.2">
      <c r="B148" s="16" t="s">
        <v>217</v>
      </c>
      <c r="C148" s="23"/>
      <c r="D148" s="23">
        <v>7336</v>
      </c>
      <c r="E148" s="23"/>
      <c r="I148" s="16" t="s">
        <v>104</v>
      </c>
      <c r="J148" s="22"/>
      <c r="K148" s="22"/>
      <c r="L148" s="22">
        <v>241</v>
      </c>
      <c r="M148" s="38"/>
      <c r="N148" s="38">
        <f>Q2FY23_DataModel[[#This Row],[Sum of Q2FY23_CON$]]+Q2FY23_DataModel[[#This Row],[Sum of Q2FY23_SVA$]]</f>
        <v>241</v>
      </c>
    </row>
    <row r="149" spans="2:14" x14ac:dyDescent="0.2">
      <c r="B149" s="16" t="s">
        <v>218</v>
      </c>
      <c r="C149" s="23">
        <v>20327</v>
      </c>
      <c r="D149" s="23"/>
      <c r="E149" s="23"/>
      <c r="I149" s="16" t="s">
        <v>107</v>
      </c>
      <c r="J149" s="22"/>
      <c r="K149" s="22"/>
      <c r="L149" s="22">
        <v>791</v>
      </c>
      <c r="M149" s="38"/>
      <c r="N149" s="38">
        <f>Q2FY23_DataModel[[#This Row],[Sum of Q2FY23_CON$]]+Q2FY23_DataModel[[#This Row],[Sum of Q2FY23_SVA$]]</f>
        <v>791</v>
      </c>
    </row>
    <row r="150" spans="2:14" x14ac:dyDescent="0.2">
      <c r="B150" s="16" t="s">
        <v>219</v>
      </c>
      <c r="C150" s="23"/>
      <c r="D150" s="23"/>
      <c r="E150" s="23">
        <v>1167</v>
      </c>
      <c r="I150" s="16" t="s">
        <v>108</v>
      </c>
      <c r="J150" s="22"/>
      <c r="K150" s="22"/>
      <c r="L150" s="22">
        <v>401</v>
      </c>
      <c r="M150" s="38"/>
      <c r="N150" s="38">
        <f>Q2FY23_DataModel[[#This Row],[Sum of Q2FY23_CON$]]+Q2FY23_DataModel[[#This Row],[Sum of Q2FY23_SVA$]]</f>
        <v>401</v>
      </c>
    </row>
    <row r="151" spans="2:14" x14ac:dyDescent="0.2">
      <c r="B151" s="16" t="s">
        <v>220</v>
      </c>
      <c r="C151" s="23">
        <v>21226</v>
      </c>
      <c r="D151" s="23">
        <v>44231</v>
      </c>
      <c r="E151" s="23"/>
      <c r="I151" s="16" t="s">
        <v>111</v>
      </c>
      <c r="J151" s="22">
        <v>28109</v>
      </c>
      <c r="K151" s="22"/>
      <c r="L151" s="22"/>
      <c r="M151" s="38">
        <f>Q2FY23_DataModel[[#This Row],[Sum of Q2FY23_PI$]]-Q2FY23_DataModel[[#This Row],[Sum of Q2FY23_SVA$]]</f>
        <v>0</v>
      </c>
      <c r="N151" s="38">
        <f>Q2FY23_DataModel[[#This Row],[Sum of Q2FY23_CON$]]+Q2FY23_DataModel[[#This Row],[Sum of Q2FY23_SVA$]]</f>
        <v>28109</v>
      </c>
    </row>
    <row r="152" spans="2:14" x14ac:dyDescent="0.2">
      <c r="B152" s="16" t="s">
        <v>222</v>
      </c>
      <c r="C152" s="23">
        <v>110301</v>
      </c>
      <c r="D152" s="23"/>
      <c r="E152" s="23"/>
      <c r="I152" s="16" t="s">
        <v>112</v>
      </c>
      <c r="J152" s="22"/>
      <c r="K152" s="22"/>
      <c r="L152" s="22">
        <v>767</v>
      </c>
      <c r="M152" s="38"/>
      <c r="N152" s="38">
        <f>Q2FY23_DataModel[[#This Row],[Sum of Q2FY23_CON$]]+Q2FY23_DataModel[[#This Row],[Sum of Q2FY23_SVA$]]</f>
        <v>767</v>
      </c>
    </row>
    <row r="153" spans="2:14" x14ac:dyDescent="0.2">
      <c r="B153" s="16" t="s">
        <v>223</v>
      </c>
      <c r="C153" s="23">
        <v>70647</v>
      </c>
      <c r="D153" s="23"/>
      <c r="E153" s="23"/>
      <c r="I153" s="16" t="s">
        <v>113</v>
      </c>
      <c r="J153" s="22"/>
      <c r="K153" s="22"/>
      <c r="L153" s="22">
        <v>1322</v>
      </c>
      <c r="M153" s="38"/>
      <c r="N153" s="38">
        <f>Q2FY23_DataModel[[#This Row],[Sum of Q2FY23_CON$]]+Q2FY23_DataModel[[#This Row],[Sum of Q2FY23_SVA$]]</f>
        <v>1322</v>
      </c>
    </row>
    <row r="154" spans="2:14" x14ac:dyDescent="0.2">
      <c r="B154" s="16" t="s">
        <v>224</v>
      </c>
      <c r="C154" s="23"/>
      <c r="D154" s="23"/>
      <c r="E154" s="23">
        <v>4033</v>
      </c>
      <c r="I154" s="16" t="s">
        <v>116</v>
      </c>
      <c r="J154" s="22"/>
      <c r="K154" s="22"/>
      <c r="L154" s="22">
        <v>1295</v>
      </c>
      <c r="M154" s="38"/>
      <c r="N154" s="38">
        <f>Q2FY23_DataModel[[#This Row],[Sum of Q2FY23_CON$]]+Q2FY23_DataModel[[#This Row],[Sum of Q2FY23_SVA$]]</f>
        <v>1295</v>
      </c>
    </row>
    <row r="155" spans="2:14" x14ac:dyDescent="0.2">
      <c r="B155" s="16" t="s">
        <v>225</v>
      </c>
      <c r="C155" s="23"/>
      <c r="D155" s="23">
        <v>13518</v>
      </c>
      <c r="E155" s="23"/>
      <c r="I155" s="16" t="s">
        <v>119</v>
      </c>
      <c r="J155" s="22"/>
      <c r="K155" s="22"/>
      <c r="L155" s="22">
        <v>188</v>
      </c>
      <c r="M155" s="38"/>
      <c r="N155" s="38">
        <f>Q2FY23_DataModel[[#This Row],[Sum of Q2FY23_CON$]]+Q2FY23_DataModel[[#This Row],[Sum of Q2FY23_SVA$]]</f>
        <v>188</v>
      </c>
    </row>
    <row r="156" spans="2:14" x14ac:dyDescent="0.2">
      <c r="B156" s="16" t="s">
        <v>227</v>
      </c>
      <c r="C156" s="23"/>
      <c r="D156" s="23"/>
      <c r="E156" s="23">
        <v>248</v>
      </c>
      <c r="I156" s="16" t="s">
        <v>120</v>
      </c>
      <c r="J156" s="22">
        <v>48864</v>
      </c>
      <c r="K156" s="22"/>
      <c r="L156" s="22"/>
      <c r="M156" s="38"/>
      <c r="N156" s="38">
        <f>Q2FY23_DataModel[[#This Row],[Sum of Q2FY23_CON$]]+Q2FY23_DataModel[[#This Row],[Sum of Q2FY23_SVA$]]</f>
        <v>48864</v>
      </c>
    </row>
    <row r="157" spans="2:14" x14ac:dyDescent="0.2">
      <c r="B157" s="16" t="s">
        <v>228</v>
      </c>
      <c r="C157" s="23">
        <v>168754</v>
      </c>
      <c r="D157" s="23">
        <v>89922</v>
      </c>
      <c r="E157" s="23"/>
      <c r="I157" s="16" t="s">
        <v>121</v>
      </c>
      <c r="J157" s="22">
        <v>11927</v>
      </c>
      <c r="K157" s="22"/>
      <c r="L157" s="22"/>
      <c r="M157" s="38"/>
      <c r="N157" s="38">
        <f>Q2FY23_DataModel[[#This Row],[Sum of Q2FY23_CON$]]+Q2FY23_DataModel[[#This Row],[Sum of Q2FY23_SVA$]]</f>
        <v>11927</v>
      </c>
    </row>
    <row r="158" spans="2:14" x14ac:dyDescent="0.2">
      <c r="B158" s="16" t="s">
        <v>229</v>
      </c>
      <c r="C158" s="23">
        <v>13829</v>
      </c>
      <c r="D158" s="23">
        <v>29672</v>
      </c>
      <c r="E158" s="23">
        <v>28488</v>
      </c>
      <c r="I158" s="16" t="s">
        <v>122</v>
      </c>
      <c r="J158" s="22">
        <v>62355</v>
      </c>
      <c r="K158" s="22"/>
      <c r="L158" s="22"/>
      <c r="M158" s="38">
        <f>Q2FY23_DataModel[[#This Row],[Sum of Q2FY23_PI$]]-Q2FY23_DataModel[[#This Row],[Sum of Q2FY23_SVA$]]</f>
        <v>0</v>
      </c>
      <c r="N158" s="38">
        <f>Q2FY23_DataModel[[#This Row],[Sum of Q2FY23_CON$]]+Q2FY23_DataModel[[#This Row],[Sum of Q2FY23_SVA$]]</f>
        <v>62355</v>
      </c>
    </row>
    <row r="159" spans="2:14" x14ac:dyDescent="0.2">
      <c r="B159" s="16" t="s">
        <v>230</v>
      </c>
      <c r="C159" s="23">
        <v>157035</v>
      </c>
      <c r="D159" s="23">
        <v>25358</v>
      </c>
      <c r="E159" s="23"/>
      <c r="I159" s="16" t="s">
        <v>123</v>
      </c>
      <c r="J159" s="22">
        <v>269285</v>
      </c>
      <c r="K159" s="22"/>
      <c r="L159" s="22"/>
      <c r="M159" s="38">
        <f>Q2FY23_DataModel[[#This Row],[Sum of Q2FY23_PI$]]-Q2FY23_DataModel[[#This Row],[Sum of Q2FY23_SVA$]]</f>
        <v>0</v>
      </c>
      <c r="N159" s="38">
        <f>Q2FY23_DataModel[[#This Row],[Sum of Q2FY23_CON$]]+Q2FY23_DataModel[[#This Row],[Sum of Q2FY23_SVA$]]</f>
        <v>269285</v>
      </c>
    </row>
    <row r="160" spans="2:14" x14ac:dyDescent="0.2">
      <c r="B160" s="16" t="s">
        <v>232</v>
      </c>
      <c r="C160" s="23">
        <v>44627</v>
      </c>
      <c r="D160" s="23">
        <v>60581</v>
      </c>
      <c r="E160" s="23"/>
      <c r="I160" s="16" t="s">
        <v>130</v>
      </c>
      <c r="J160" s="22"/>
      <c r="K160" s="22"/>
      <c r="L160" s="22">
        <v>1161</v>
      </c>
      <c r="M160" s="38"/>
      <c r="N160" s="38">
        <f>Q2FY23_DataModel[[#This Row],[Sum of Q2FY23_CON$]]+Q2FY23_DataModel[[#This Row],[Sum of Q2FY23_SVA$]]</f>
        <v>1161</v>
      </c>
    </row>
    <row r="161" spans="2:14" x14ac:dyDescent="0.2">
      <c r="B161" s="16" t="s">
        <v>233</v>
      </c>
      <c r="C161" s="23"/>
      <c r="D161" s="23"/>
      <c r="E161" s="23">
        <v>151</v>
      </c>
      <c r="I161" s="16" t="s">
        <v>131</v>
      </c>
      <c r="J161" s="22"/>
      <c r="K161" s="22"/>
      <c r="L161" s="22">
        <v>669</v>
      </c>
      <c r="M161" s="38"/>
      <c r="N161" s="38">
        <f>Q2FY23_DataModel[[#This Row],[Sum of Q2FY23_CON$]]+Q2FY23_DataModel[[#This Row],[Sum of Q2FY23_SVA$]]</f>
        <v>669</v>
      </c>
    </row>
    <row r="162" spans="2:14" x14ac:dyDescent="0.2">
      <c r="B162" s="16" t="s">
        <v>234</v>
      </c>
      <c r="C162" s="23">
        <v>8367</v>
      </c>
      <c r="D162" s="23"/>
      <c r="E162" s="23"/>
      <c r="I162" s="16" t="s">
        <v>134</v>
      </c>
      <c r="J162" s="22"/>
      <c r="K162" s="22"/>
      <c r="L162" s="22">
        <v>2172</v>
      </c>
      <c r="M162" s="38"/>
      <c r="N162" s="38">
        <f>Q2FY23_DataModel[[#This Row],[Sum of Q2FY23_CON$]]+Q2FY23_DataModel[[#This Row],[Sum of Q2FY23_SVA$]]</f>
        <v>2172</v>
      </c>
    </row>
    <row r="163" spans="2:14" x14ac:dyDescent="0.2">
      <c r="B163" s="16" t="s">
        <v>235</v>
      </c>
      <c r="C163" s="23"/>
      <c r="D163" s="23"/>
      <c r="E163" s="23">
        <v>543</v>
      </c>
      <c r="I163" s="16" t="s">
        <v>136</v>
      </c>
      <c r="J163" s="22"/>
      <c r="K163" s="22"/>
      <c r="L163" s="22">
        <v>1501</v>
      </c>
      <c r="M163" s="38"/>
      <c r="N163" s="38">
        <f>Q2FY23_DataModel[[#This Row],[Sum of Q2FY23_CON$]]+Q2FY23_DataModel[[#This Row],[Sum of Q2FY23_SVA$]]</f>
        <v>1501</v>
      </c>
    </row>
    <row r="164" spans="2:14" x14ac:dyDescent="0.2">
      <c r="B164" s="16" t="s">
        <v>236</v>
      </c>
      <c r="C164" s="23"/>
      <c r="D164" s="23"/>
      <c r="E164" s="23">
        <v>3002</v>
      </c>
      <c r="I164" s="16" t="s">
        <v>137</v>
      </c>
      <c r="J164" s="22"/>
      <c r="K164" s="22"/>
      <c r="L164" s="22">
        <v>616</v>
      </c>
      <c r="M164" s="38"/>
      <c r="N164" s="38">
        <f>Q2FY23_DataModel[[#This Row],[Sum of Q2FY23_CON$]]+Q2FY23_DataModel[[#This Row],[Sum of Q2FY23_SVA$]]</f>
        <v>616</v>
      </c>
    </row>
    <row r="165" spans="2:14" x14ac:dyDescent="0.2">
      <c r="B165" s="16" t="s">
        <v>237</v>
      </c>
      <c r="C165" s="23">
        <v>1525320</v>
      </c>
      <c r="D165" s="23">
        <v>312906</v>
      </c>
      <c r="E165" s="23">
        <v>5446</v>
      </c>
      <c r="I165" s="16" t="s">
        <v>138</v>
      </c>
      <c r="J165" s="22">
        <v>8756</v>
      </c>
      <c r="K165" s="22"/>
      <c r="L165" s="22"/>
      <c r="M165" s="38"/>
      <c r="N165" s="38">
        <f>Q2FY23_DataModel[[#This Row],[Sum of Q2FY23_CON$]]+Q2FY23_DataModel[[#This Row],[Sum of Q2FY23_SVA$]]</f>
        <v>8756</v>
      </c>
    </row>
    <row r="166" spans="2:14" x14ac:dyDescent="0.2">
      <c r="B166" s="16" t="s">
        <v>238</v>
      </c>
      <c r="C166" s="23">
        <v>8434</v>
      </c>
      <c r="D166" s="23"/>
      <c r="E166" s="23"/>
      <c r="I166" s="16" t="s">
        <v>141</v>
      </c>
      <c r="J166" s="22"/>
      <c r="K166" s="22"/>
      <c r="L166" s="22">
        <v>339</v>
      </c>
      <c r="M166" s="38"/>
      <c r="N166" s="38">
        <f>Q2FY23_DataModel[[#This Row],[Sum of Q2FY23_CON$]]+Q2FY23_DataModel[[#This Row],[Sum of Q2FY23_SVA$]]</f>
        <v>339</v>
      </c>
    </row>
    <row r="167" spans="2:14" x14ac:dyDescent="0.2">
      <c r="B167" s="16" t="s">
        <v>239</v>
      </c>
      <c r="C167" s="23"/>
      <c r="D167" s="23"/>
      <c r="E167" s="23">
        <v>339</v>
      </c>
      <c r="I167" s="16" t="s">
        <v>142</v>
      </c>
      <c r="J167" s="22">
        <v>7329</v>
      </c>
      <c r="K167" s="22"/>
      <c r="L167" s="22"/>
      <c r="M167" s="38"/>
      <c r="N167" s="38">
        <f>Q2FY23_DataModel[[#This Row],[Sum of Q2FY23_CON$]]+Q2FY23_DataModel[[#This Row],[Sum of Q2FY23_SVA$]]</f>
        <v>7329</v>
      </c>
    </row>
    <row r="168" spans="2:14" x14ac:dyDescent="0.2">
      <c r="B168" s="16" t="s">
        <v>240</v>
      </c>
      <c r="C168" s="23"/>
      <c r="D168" s="23">
        <v>30851</v>
      </c>
      <c r="E168" s="23">
        <v>1939</v>
      </c>
      <c r="I168" s="16" t="s">
        <v>143</v>
      </c>
      <c r="J168" s="22"/>
      <c r="K168" s="22"/>
      <c r="L168" s="22">
        <v>634</v>
      </c>
      <c r="M168" s="38"/>
      <c r="N168" s="38">
        <f>Q2FY23_DataModel[[#This Row],[Sum of Q2FY23_CON$]]+Q2FY23_DataModel[[#This Row],[Sum of Q2FY23_SVA$]]</f>
        <v>634</v>
      </c>
    </row>
    <row r="169" spans="2:14" x14ac:dyDescent="0.2">
      <c r="B169" s="16" t="s">
        <v>241</v>
      </c>
      <c r="C169" s="23">
        <v>146963</v>
      </c>
      <c r="D169" s="23"/>
      <c r="E169" s="23"/>
      <c r="I169" s="16" t="s">
        <v>153</v>
      </c>
      <c r="J169" s="22">
        <v>297044</v>
      </c>
      <c r="K169" s="22"/>
      <c r="L169" s="22"/>
      <c r="M169" s="38"/>
      <c r="N169" s="38">
        <f>Q2FY23_DataModel[[#This Row],[Sum of Q2FY23_CON$]]+Q2FY23_DataModel[[#This Row],[Sum of Q2FY23_SVA$]]</f>
        <v>297044</v>
      </c>
    </row>
    <row r="170" spans="2:14" x14ac:dyDescent="0.2">
      <c r="B170" s="16" t="s">
        <v>243</v>
      </c>
      <c r="C170" s="23"/>
      <c r="D170" s="23">
        <v>25831</v>
      </c>
      <c r="E170" s="23"/>
      <c r="I170" s="16" t="s">
        <v>156</v>
      </c>
      <c r="J170" s="22">
        <v>206505</v>
      </c>
      <c r="K170" s="22"/>
      <c r="L170" s="22"/>
      <c r="M170" s="38"/>
      <c r="N170" s="38">
        <f>Q2FY23_DataModel[[#This Row],[Sum of Q2FY23_CON$]]+Q2FY23_DataModel[[#This Row],[Sum of Q2FY23_SVA$]]</f>
        <v>206505</v>
      </c>
    </row>
    <row r="171" spans="2:14" x14ac:dyDescent="0.2">
      <c r="B171" s="16" t="s">
        <v>244</v>
      </c>
      <c r="C171" s="23">
        <v>15252</v>
      </c>
      <c r="D171" s="23">
        <v>31668</v>
      </c>
      <c r="E171" s="23">
        <v>6257</v>
      </c>
      <c r="I171" s="16" t="s">
        <v>162</v>
      </c>
      <c r="J171" s="22">
        <v>45767</v>
      </c>
      <c r="K171" s="22"/>
      <c r="L171" s="22"/>
      <c r="M171" s="38"/>
      <c r="N171" s="38">
        <f>Q2FY23_DataModel[[#This Row],[Sum of Q2FY23_CON$]]+Q2FY23_DataModel[[#This Row],[Sum of Q2FY23_SVA$]]</f>
        <v>45767</v>
      </c>
    </row>
    <row r="172" spans="2:14" x14ac:dyDescent="0.2">
      <c r="B172" s="16" t="s">
        <v>246</v>
      </c>
      <c r="C172" s="23">
        <v>17000</v>
      </c>
      <c r="D172" s="23"/>
      <c r="E172" s="23"/>
      <c r="I172" s="16" t="s">
        <v>164</v>
      </c>
      <c r="J172" s="22">
        <v>29804</v>
      </c>
      <c r="K172" s="22"/>
      <c r="L172" s="22"/>
      <c r="M172" s="38"/>
      <c r="N172" s="38">
        <f>Q2FY23_DataModel[[#This Row],[Sum of Q2FY23_CON$]]+Q2FY23_DataModel[[#This Row],[Sum of Q2FY23_SVA$]]</f>
        <v>29804</v>
      </c>
    </row>
    <row r="173" spans="2:14" x14ac:dyDescent="0.2">
      <c r="B173" s="16" t="s">
        <v>247</v>
      </c>
      <c r="C173" s="23">
        <v>95569</v>
      </c>
      <c r="D173" s="23"/>
      <c r="E173" s="23"/>
      <c r="I173" s="16" t="s">
        <v>166</v>
      </c>
      <c r="J173" s="22">
        <v>14478</v>
      </c>
      <c r="K173" s="22"/>
      <c r="L173" s="22">
        <v>3432</v>
      </c>
      <c r="M173" s="38"/>
      <c r="N173" s="38">
        <f>Q2FY23_DataModel[[#This Row],[Sum of Q2FY23_CON$]]+Q2FY23_DataModel[[#This Row],[Sum of Q2FY23_SVA$]]</f>
        <v>17910</v>
      </c>
    </row>
    <row r="174" spans="2:14" x14ac:dyDescent="0.2">
      <c r="B174" s="16" t="s">
        <v>248</v>
      </c>
      <c r="C174" s="23">
        <v>356306</v>
      </c>
      <c r="D174" s="23"/>
      <c r="E174" s="23"/>
      <c r="I174" s="16" t="s">
        <v>168</v>
      </c>
      <c r="J174" s="22"/>
      <c r="K174" s="22"/>
      <c r="L174" s="22">
        <v>690</v>
      </c>
      <c r="M174" s="38"/>
      <c r="N174" s="38">
        <f>Q2FY23_DataModel[[#This Row],[Sum of Q2FY23_CON$]]+Q2FY23_DataModel[[#This Row],[Sum of Q2FY23_SVA$]]</f>
        <v>690</v>
      </c>
    </row>
    <row r="175" spans="2:14" x14ac:dyDescent="0.2">
      <c r="B175" s="16" t="s">
        <v>249</v>
      </c>
      <c r="C175" s="23">
        <v>8886</v>
      </c>
      <c r="D175" s="23">
        <v>20864</v>
      </c>
      <c r="E175" s="23">
        <v>12524</v>
      </c>
      <c r="I175" s="16" t="s">
        <v>169</v>
      </c>
      <c r="J175" s="22">
        <v>29435</v>
      </c>
      <c r="K175" s="22"/>
      <c r="L175" s="22">
        <v>307</v>
      </c>
      <c r="M175" s="38"/>
      <c r="N175" s="38">
        <f>Q2FY23_DataModel[[#This Row],[Sum of Q2FY23_CON$]]+Q2FY23_DataModel[[#This Row],[Sum of Q2FY23_SVA$]]</f>
        <v>29742</v>
      </c>
    </row>
    <row r="176" spans="2:14" x14ac:dyDescent="0.2">
      <c r="B176" s="16" t="s">
        <v>250</v>
      </c>
      <c r="C176" s="23">
        <v>862546</v>
      </c>
      <c r="D176" s="23">
        <v>257561</v>
      </c>
      <c r="E176" s="23">
        <v>142550</v>
      </c>
      <c r="I176" s="16" t="s">
        <v>171</v>
      </c>
      <c r="J176" s="22">
        <v>11950</v>
      </c>
      <c r="K176" s="22"/>
      <c r="L176" s="22"/>
      <c r="M176" s="38"/>
      <c r="N176" s="38">
        <f>Q2FY23_DataModel[[#This Row],[Sum of Q2FY23_CON$]]+Q2FY23_DataModel[[#This Row],[Sum of Q2FY23_SVA$]]</f>
        <v>11950</v>
      </c>
    </row>
    <row r="177" spans="2:14" x14ac:dyDescent="0.2">
      <c r="B177" s="16" t="s">
        <v>251</v>
      </c>
      <c r="C177" s="23">
        <v>155669</v>
      </c>
      <c r="D177" s="23">
        <v>525627</v>
      </c>
      <c r="E177" s="23">
        <v>108313</v>
      </c>
      <c r="I177" s="16" t="s">
        <v>178</v>
      </c>
      <c r="J177" s="22">
        <v>59553</v>
      </c>
      <c r="K177" s="22"/>
      <c r="L177" s="22"/>
      <c r="M177" s="38"/>
      <c r="N177" s="38">
        <f>Q2FY23_DataModel[[#This Row],[Sum of Q2FY23_CON$]]+Q2FY23_DataModel[[#This Row],[Sum of Q2FY23_SVA$]]</f>
        <v>59553</v>
      </c>
    </row>
    <row r="178" spans="2:14" x14ac:dyDescent="0.2">
      <c r="B178" s="16" t="s">
        <v>252</v>
      </c>
      <c r="C178" s="23">
        <v>28094</v>
      </c>
      <c r="D178" s="23"/>
      <c r="E178" s="23"/>
      <c r="I178" s="16" t="s">
        <v>163</v>
      </c>
      <c r="J178" s="22">
        <v>57367</v>
      </c>
      <c r="K178" s="22"/>
      <c r="L178" s="22"/>
      <c r="M178" s="38"/>
      <c r="N178" s="38">
        <f>Q2FY23_DataModel[[#This Row],[Sum of Q2FY23_CON$]]+Q2FY23_DataModel[[#This Row],[Sum of Q2FY23_SVA$]]</f>
        <v>57367</v>
      </c>
    </row>
    <row r="179" spans="2:14" x14ac:dyDescent="0.2">
      <c r="B179" s="16" t="s">
        <v>254</v>
      </c>
      <c r="C179" s="23">
        <v>30718</v>
      </c>
      <c r="D179" s="23"/>
      <c r="E179" s="23"/>
      <c r="I179" s="16" t="s">
        <v>182</v>
      </c>
      <c r="J179" s="22">
        <v>247238</v>
      </c>
      <c r="K179" s="22"/>
      <c r="L179" s="22"/>
      <c r="M179" s="38"/>
      <c r="N179" s="38">
        <f>Q2FY23_DataModel[[#This Row],[Sum of Q2FY23_CON$]]+Q2FY23_DataModel[[#This Row],[Sum of Q2FY23_SVA$]]</f>
        <v>247238</v>
      </c>
    </row>
    <row r="180" spans="2:14" x14ac:dyDescent="0.2">
      <c r="B180" s="16" t="s">
        <v>255</v>
      </c>
      <c r="C180" s="23">
        <v>27016</v>
      </c>
      <c r="D180" s="23"/>
      <c r="E180" s="23"/>
      <c r="I180" s="16" t="s">
        <v>183</v>
      </c>
      <c r="J180" s="22">
        <v>38516</v>
      </c>
      <c r="K180" s="22"/>
      <c r="L180" s="22"/>
      <c r="M180" s="38"/>
      <c r="N180" s="38">
        <f>Q2FY23_DataModel[[#This Row],[Sum of Q2FY23_CON$]]+Q2FY23_DataModel[[#This Row],[Sum of Q2FY23_SVA$]]</f>
        <v>38516</v>
      </c>
    </row>
    <row r="181" spans="2:14" x14ac:dyDescent="0.2">
      <c r="B181" s="16" t="s">
        <v>256</v>
      </c>
      <c r="C181" s="23"/>
      <c r="D181" s="23">
        <v>9478</v>
      </c>
      <c r="E181" s="23">
        <v>8673</v>
      </c>
      <c r="I181" s="16" t="s">
        <v>184</v>
      </c>
      <c r="J181" s="22">
        <v>9381</v>
      </c>
      <c r="K181" s="22"/>
      <c r="L181" s="22"/>
      <c r="M181" s="38"/>
      <c r="N181" s="38">
        <f>Q2FY23_DataModel[[#This Row],[Sum of Q2FY23_CON$]]+Q2FY23_DataModel[[#This Row],[Sum of Q2FY23_SVA$]]</f>
        <v>9381</v>
      </c>
    </row>
    <row r="182" spans="2:14" x14ac:dyDescent="0.2">
      <c r="B182" s="16" t="s">
        <v>257</v>
      </c>
      <c r="C182" s="23">
        <v>23902</v>
      </c>
      <c r="D182" s="23">
        <v>7553</v>
      </c>
      <c r="E182" s="23"/>
      <c r="I182" s="16" t="s">
        <v>187</v>
      </c>
      <c r="J182" s="22"/>
      <c r="K182" s="22"/>
      <c r="L182" s="22">
        <v>481</v>
      </c>
      <c r="M182" s="38"/>
      <c r="N182" s="38">
        <f>Q2FY23_DataModel[[#This Row],[Sum of Q2FY23_CON$]]+Q2FY23_DataModel[[#This Row],[Sum of Q2FY23_SVA$]]</f>
        <v>481</v>
      </c>
    </row>
    <row r="183" spans="2:14" x14ac:dyDescent="0.2">
      <c r="B183" s="16" t="s">
        <v>258</v>
      </c>
      <c r="C183" s="23"/>
      <c r="D183" s="23">
        <v>36280</v>
      </c>
      <c r="E183" s="23"/>
      <c r="I183" s="16" t="s">
        <v>189</v>
      </c>
      <c r="J183" s="22">
        <v>136789</v>
      </c>
      <c r="K183" s="22"/>
      <c r="L183" s="22"/>
      <c r="M183" s="38">
        <f>Q2FY23_DataModel[[#This Row],[Sum of Q2FY23_PI$]]-Q2FY23_DataModel[[#This Row],[Sum of Q2FY23_SVA$]]</f>
        <v>0</v>
      </c>
      <c r="N183" s="38">
        <f>Q2FY23_DataModel[[#This Row],[Sum of Q2FY23_CON$]]+Q2FY23_DataModel[[#This Row],[Sum of Q2FY23_SVA$]]</f>
        <v>136789</v>
      </c>
    </row>
    <row r="184" spans="2:14" x14ac:dyDescent="0.2">
      <c r="B184" s="16" t="s">
        <v>259</v>
      </c>
      <c r="C184" s="23"/>
      <c r="D184" s="23">
        <v>11826</v>
      </c>
      <c r="E184" s="23"/>
      <c r="I184" s="16" t="s">
        <v>193</v>
      </c>
      <c r="J184" s="22"/>
      <c r="K184" s="22"/>
      <c r="L184" s="22">
        <v>816</v>
      </c>
      <c r="M184" s="38"/>
      <c r="N184" s="38">
        <f>Q2FY23_DataModel[[#This Row],[Sum of Q2FY23_CON$]]+Q2FY23_DataModel[[#This Row],[Sum of Q2FY23_SVA$]]</f>
        <v>816</v>
      </c>
    </row>
    <row r="185" spans="2:14" x14ac:dyDescent="0.2">
      <c r="B185" s="16" t="s">
        <v>260</v>
      </c>
      <c r="C185" s="23"/>
      <c r="D185" s="23">
        <v>9851</v>
      </c>
      <c r="E185" s="23"/>
      <c r="I185" s="16" t="s">
        <v>195</v>
      </c>
      <c r="J185" s="22"/>
      <c r="K185" s="22"/>
      <c r="L185" s="22">
        <v>5667</v>
      </c>
      <c r="M185" s="38"/>
      <c r="N185" s="38">
        <f>Q2FY23_DataModel[[#This Row],[Sum of Q2FY23_CON$]]+Q2FY23_DataModel[[#This Row],[Sum of Q2FY23_SVA$]]</f>
        <v>5667</v>
      </c>
    </row>
    <row r="186" spans="2:14" x14ac:dyDescent="0.2">
      <c r="B186" s="16" t="s">
        <v>261</v>
      </c>
      <c r="C186" s="23">
        <v>643751</v>
      </c>
      <c r="D186" s="23">
        <v>263533</v>
      </c>
      <c r="E186" s="23">
        <v>101694</v>
      </c>
      <c r="I186" s="16" t="s">
        <v>197</v>
      </c>
      <c r="J186" s="22">
        <v>56761</v>
      </c>
      <c r="K186" s="22"/>
      <c r="L186" s="22"/>
      <c r="M186" s="38">
        <f>Q2FY23_DataModel[[#This Row],[Sum of Q2FY23_PI$]]-Q2FY23_DataModel[[#This Row],[Sum of Q2FY23_SVA$]]</f>
        <v>0</v>
      </c>
      <c r="N186" s="38">
        <f>Q2FY23_DataModel[[#This Row],[Sum of Q2FY23_CON$]]+Q2FY23_DataModel[[#This Row],[Sum of Q2FY23_SVA$]]</f>
        <v>56761</v>
      </c>
    </row>
    <row r="187" spans="2:14" x14ac:dyDescent="0.2">
      <c r="B187" s="16" t="s">
        <v>262</v>
      </c>
      <c r="C187" s="23">
        <v>15593</v>
      </c>
      <c r="D187" s="23">
        <v>28110</v>
      </c>
      <c r="E187" s="23">
        <v>16616</v>
      </c>
      <c r="I187" s="16" t="s">
        <v>206</v>
      </c>
      <c r="J187" s="22"/>
      <c r="K187" s="22"/>
      <c r="L187" s="22">
        <v>6522</v>
      </c>
      <c r="M187" s="38"/>
      <c r="N187" s="38">
        <f>Q2FY23_DataModel[[#This Row],[Sum of Q2FY23_CON$]]+Q2FY23_DataModel[[#This Row],[Sum of Q2FY23_SVA$]]</f>
        <v>6522</v>
      </c>
    </row>
    <row r="188" spans="2:14" x14ac:dyDescent="0.2">
      <c r="B188" s="16" t="s">
        <v>263</v>
      </c>
      <c r="C188" s="23"/>
      <c r="D188" s="23">
        <v>16763</v>
      </c>
      <c r="E188" s="23"/>
      <c r="I188" s="16" t="s">
        <v>207</v>
      </c>
      <c r="J188" s="22"/>
      <c r="K188" s="22"/>
      <c r="L188" s="22">
        <v>1271</v>
      </c>
      <c r="M188" s="38"/>
      <c r="N188" s="38">
        <f>Q2FY23_DataModel[[#This Row],[Sum of Q2FY23_CON$]]+Q2FY23_DataModel[[#This Row],[Sum of Q2FY23_SVA$]]</f>
        <v>1271</v>
      </c>
    </row>
    <row r="189" spans="2:14" x14ac:dyDescent="0.2">
      <c r="B189" s="16" t="s">
        <v>264</v>
      </c>
      <c r="C189" s="23">
        <v>8690</v>
      </c>
      <c r="D189" s="23">
        <v>13824</v>
      </c>
      <c r="E189" s="23">
        <v>6284</v>
      </c>
      <c r="I189" s="16" t="s">
        <v>211</v>
      </c>
      <c r="J189" s="22">
        <v>83110</v>
      </c>
      <c r="K189" s="22"/>
      <c r="L189" s="22"/>
      <c r="M189" s="38">
        <f>Q2FY23_DataModel[[#This Row],[Sum of Q2FY23_PI$]]-Q2FY23_DataModel[[#This Row],[Sum of Q2FY23_SVA$]]</f>
        <v>0</v>
      </c>
      <c r="N189" s="38">
        <f>Q2FY23_DataModel[[#This Row],[Sum of Q2FY23_CON$]]+Q2FY23_DataModel[[#This Row],[Sum of Q2FY23_SVA$]]</f>
        <v>83110</v>
      </c>
    </row>
    <row r="190" spans="2:14" x14ac:dyDescent="0.2">
      <c r="B190" s="16" t="s">
        <v>265</v>
      </c>
      <c r="C190" s="23"/>
      <c r="D190" s="23"/>
      <c r="E190" s="23">
        <v>472</v>
      </c>
      <c r="I190" s="16" t="s">
        <v>215</v>
      </c>
      <c r="J190" s="22"/>
      <c r="K190" s="22"/>
      <c r="L190" s="22">
        <v>516</v>
      </c>
      <c r="M190" s="38"/>
      <c r="N190" s="38">
        <f>Q2FY23_DataModel[[#This Row],[Sum of Q2FY23_CON$]]+Q2FY23_DataModel[[#This Row],[Sum of Q2FY23_SVA$]]</f>
        <v>516</v>
      </c>
    </row>
    <row r="191" spans="2:14" x14ac:dyDescent="0.2">
      <c r="B191" s="16" t="s">
        <v>266</v>
      </c>
      <c r="C191" s="23"/>
      <c r="D191" s="23">
        <v>13515</v>
      </c>
      <c r="E191" s="23"/>
      <c r="I191" s="16" t="s">
        <v>216</v>
      </c>
      <c r="J191" s="22"/>
      <c r="K191" s="22"/>
      <c r="L191" s="22">
        <v>1626</v>
      </c>
      <c r="M191" s="38"/>
      <c r="N191" s="38">
        <f>Q2FY23_DataModel[[#This Row],[Sum of Q2FY23_CON$]]+Q2FY23_DataModel[[#This Row],[Sum of Q2FY23_SVA$]]</f>
        <v>1626</v>
      </c>
    </row>
    <row r="192" spans="2:14" x14ac:dyDescent="0.2">
      <c r="B192" s="16" t="s">
        <v>267</v>
      </c>
      <c r="C192" s="23">
        <v>45595</v>
      </c>
      <c r="D192" s="23"/>
      <c r="E192" s="23"/>
      <c r="I192" s="16" t="s">
        <v>218</v>
      </c>
      <c r="J192" s="22">
        <v>20327</v>
      </c>
      <c r="K192" s="22"/>
      <c r="L192" s="22"/>
      <c r="M192" s="38">
        <f>Q2FY23_DataModel[[#This Row],[Sum of Q2FY23_PI$]]-Q2FY23_DataModel[[#This Row],[Sum of Q2FY23_SVA$]]</f>
        <v>0</v>
      </c>
      <c r="N192" s="38">
        <f>Q2FY23_DataModel[[#This Row],[Sum of Q2FY23_CON$]]+Q2FY23_DataModel[[#This Row],[Sum of Q2FY23_SVA$]]</f>
        <v>20327</v>
      </c>
    </row>
    <row r="193" spans="2:14" x14ac:dyDescent="0.2">
      <c r="B193" s="16" t="s">
        <v>268</v>
      </c>
      <c r="C193" s="23">
        <v>40262</v>
      </c>
      <c r="D193" s="23">
        <v>112377</v>
      </c>
      <c r="E193" s="23"/>
      <c r="I193" s="16" t="s">
        <v>219</v>
      </c>
      <c r="J193" s="22"/>
      <c r="K193" s="22"/>
      <c r="L193" s="22">
        <v>1167</v>
      </c>
      <c r="M193" s="38"/>
      <c r="N193" s="38">
        <f>Q2FY23_DataModel[[#This Row],[Sum of Q2FY23_CON$]]+Q2FY23_DataModel[[#This Row],[Sum of Q2FY23_SVA$]]</f>
        <v>1167</v>
      </c>
    </row>
    <row r="194" spans="2:14" x14ac:dyDescent="0.2">
      <c r="B194" s="16" t="s">
        <v>269</v>
      </c>
      <c r="C194" s="23">
        <v>31386</v>
      </c>
      <c r="D194" s="23"/>
      <c r="E194" s="23"/>
      <c r="I194" s="16" t="s">
        <v>222</v>
      </c>
      <c r="J194" s="22">
        <v>110301</v>
      </c>
      <c r="K194" s="22"/>
      <c r="L194" s="22"/>
      <c r="M194" s="38">
        <f>Q2FY23_DataModel[[#This Row],[Sum of Q2FY23_PI$]]-Q2FY23_DataModel[[#This Row],[Sum of Q2FY23_SVA$]]</f>
        <v>0</v>
      </c>
      <c r="N194" s="38">
        <f>Q2FY23_DataModel[[#This Row],[Sum of Q2FY23_CON$]]+Q2FY23_DataModel[[#This Row],[Sum of Q2FY23_SVA$]]</f>
        <v>110301</v>
      </c>
    </row>
    <row r="195" spans="2:14" x14ac:dyDescent="0.2">
      <c r="B195" s="16" t="s">
        <v>270</v>
      </c>
      <c r="C195" s="23">
        <v>7020</v>
      </c>
      <c r="D195" s="23">
        <v>21180</v>
      </c>
      <c r="E195" s="23">
        <v>21180</v>
      </c>
      <c r="I195" s="16" t="s">
        <v>223</v>
      </c>
      <c r="J195" s="22">
        <v>70647</v>
      </c>
      <c r="K195" s="22"/>
      <c r="L195" s="22"/>
      <c r="M195" s="38">
        <f>Q2FY23_DataModel[[#This Row],[Sum of Q2FY23_PI$]]-Q2FY23_DataModel[[#This Row],[Sum of Q2FY23_SVA$]]</f>
        <v>0</v>
      </c>
      <c r="N195" s="38">
        <f>Q2FY23_DataModel[[#This Row],[Sum of Q2FY23_CON$]]+Q2FY23_DataModel[[#This Row],[Sum of Q2FY23_SVA$]]</f>
        <v>70647</v>
      </c>
    </row>
    <row r="196" spans="2:14" x14ac:dyDescent="0.2">
      <c r="B196" s="16" t="s">
        <v>271</v>
      </c>
      <c r="C196" s="23">
        <v>91737</v>
      </c>
      <c r="D196" s="23">
        <v>25046</v>
      </c>
      <c r="E196" s="23"/>
      <c r="I196" s="16" t="s">
        <v>224</v>
      </c>
      <c r="J196" s="22"/>
      <c r="K196" s="22"/>
      <c r="L196" s="22">
        <v>4033</v>
      </c>
      <c r="M196" s="38"/>
      <c r="N196" s="38">
        <f>Q2FY23_DataModel[[#This Row],[Sum of Q2FY23_CON$]]+Q2FY23_DataModel[[#This Row],[Sum of Q2FY23_SVA$]]</f>
        <v>4033</v>
      </c>
    </row>
    <row r="197" spans="2:14" x14ac:dyDescent="0.2">
      <c r="B197" s="16" t="s">
        <v>272</v>
      </c>
      <c r="C197" s="23">
        <v>52666</v>
      </c>
      <c r="D197" s="23">
        <v>8378</v>
      </c>
      <c r="E197" s="23"/>
      <c r="I197" s="16" t="s">
        <v>227</v>
      </c>
      <c r="J197" s="22"/>
      <c r="K197" s="22"/>
      <c r="L197" s="22">
        <v>248</v>
      </c>
      <c r="M197" s="38"/>
      <c r="N197" s="38">
        <f>Q2FY23_DataModel[[#This Row],[Sum of Q2FY23_CON$]]+Q2FY23_DataModel[[#This Row],[Sum of Q2FY23_SVA$]]</f>
        <v>248</v>
      </c>
    </row>
    <row r="198" spans="2:14" x14ac:dyDescent="0.2">
      <c r="B198" s="16" t="s">
        <v>273</v>
      </c>
      <c r="C198" s="23"/>
      <c r="D198" s="23">
        <v>8707</v>
      </c>
      <c r="E198" s="23"/>
      <c r="I198" s="16" t="s">
        <v>233</v>
      </c>
      <c r="J198" s="22"/>
      <c r="K198" s="22"/>
      <c r="L198" s="22">
        <v>151</v>
      </c>
      <c r="M198" s="38"/>
      <c r="N198" s="38">
        <f>Q2FY23_DataModel[[#This Row],[Sum of Q2FY23_CON$]]+Q2FY23_DataModel[[#This Row],[Sum of Q2FY23_SVA$]]</f>
        <v>151</v>
      </c>
    </row>
    <row r="199" spans="2:14" x14ac:dyDescent="0.2">
      <c r="B199" s="16" t="s">
        <v>274</v>
      </c>
      <c r="C199" s="23">
        <v>10611</v>
      </c>
      <c r="D199" s="23">
        <v>13268</v>
      </c>
      <c r="E199" s="23">
        <v>13268</v>
      </c>
      <c r="I199" s="16" t="s">
        <v>234</v>
      </c>
      <c r="J199" s="22">
        <v>8367</v>
      </c>
      <c r="K199" s="22"/>
      <c r="L199" s="22"/>
      <c r="M199" s="38">
        <f>Q2FY23_DataModel[[#This Row],[Sum of Q2FY23_PI$]]-Q2FY23_DataModel[[#This Row],[Sum of Q2FY23_SVA$]]</f>
        <v>0</v>
      </c>
      <c r="N199" s="38">
        <f>Q2FY23_DataModel[[#This Row],[Sum of Q2FY23_CON$]]+Q2FY23_DataModel[[#This Row],[Sum of Q2FY23_SVA$]]</f>
        <v>8367</v>
      </c>
    </row>
    <row r="200" spans="2:14" x14ac:dyDescent="0.2">
      <c r="B200" s="16" t="s">
        <v>275</v>
      </c>
      <c r="C200" s="23"/>
      <c r="D200" s="23">
        <v>310296</v>
      </c>
      <c r="E200" s="23">
        <v>1174</v>
      </c>
      <c r="I200" s="16" t="s">
        <v>235</v>
      </c>
      <c r="J200" s="22"/>
      <c r="K200" s="22"/>
      <c r="L200" s="22">
        <v>543</v>
      </c>
      <c r="M200" s="38"/>
      <c r="N200" s="38">
        <f>Q2FY23_DataModel[[#This Row],[Sum of Q2FY23_CON$]]+Q2FY23_DataModel[[#This Row],[Sum of Q2FY23_SVA$]]</f>
        <v>543</v>
      </c>
    </row>
    <row r="201" spans="2:14" x14ac:dyDescent="0.2">
      <c r="B201" s="16" t="s">
        <v>276</v>
      </c>
      <c r="C201" s="23"/>
      <c r="D201" s="23">
        <v>26857</v>
      </c>
      <c r="E201" s="23"/>
      <c r="I201" s="16" t="s">
        <v>236</v>
      </c>
      <c r="J201" s="22"/>
      <c r="K201" s="22"/>
      <c r="L201" s="22">
        <v>3002</v>
      </c>
      <c r="M201" s="38"/>
      <c r="N201" s="38">
        <f>Q2FY23_DataModel[[#This Row],[Sum of Q2FY23_CON$]]+Q2FY23_DataModel[[#This Row],[Sum of Q2FY23_SVA$]]</f>
        <v>3002</v>
      </c>
    </row>
    <row r="202" spans="2:14" x14ac:dyDescent="0.2">
      <c r="B202" s="16" t="s">
        <v>277</v>
      </c>
      <c r="C202" s="23"/>
      <c r="D202" s="23">
        <v>9854</v>
      </c>
      <c r="E202" s="23"/>
      <c r="I202" s="16" t="s">
        <v>238</v>
      </c>
      <c r="J202" s="22">
        <v>8434</v>
      </c>
      <c r="K202" s="22"/>
      <c r="L202" s="22"/>
      <c r="M202" s="38">
        <f>Q2FY23_DataModel[[#This Row],[Sum of Q2FY23_PI$]]-Q2FY23_DataModel[[#This Row],[Sum of Q2FY23_SVA$]]</f>
        <v>0</v>
      </c>
      <c r="N202" s="38">
        <f>Q2FY23_DataModel[[#This Row],[Sum of Q2FY23_CON$]]+Q2FY23_DataModel[[#This Row],[Sum of Q2FY23_SVA$]]</f>
        <v>8434</v>
      </c>
    </row>
    <row r="203" spans="2:14" x14ac:dyDescent="0.2">
      <c r="B203" s="16" t="s">
        <v>278</v>
      </c>
      <c r="C203" s="23"/>
      <c r="D203" s="23">
        <v>9143</v>
      </c>
      <c r="E203" s="23"/>
      <c r="I203" s="16" t="s">
        <v>239</v>
      </c>
      <c r="J203" s="22"/>
      <c r="K203" s="22"/>
      <c r="L203" s="22">
        <v>339</v>
      </c>
      <c r="M203" s="38"/>
      <c r="N203" s="38">
        <f>Q2FY23_DataModel[[#This Row],[Sum of Q2FY23_CON$]]+Q2FY23_DataModel[[#This Row],[Sum of Q2FY23_SVA$]]</f>
        <v>339</v>
      </c>
    </row>
    <row r="204" spans="2:14" x14ac:dyDescent="0.2">
      <c r="B204" s="16" t="s">
        <v>279</v>
      </c>
      <c r="C204" s="23">
        <v>77237</v>
      </c>
      <c r="D204" s="23">
        <v>18448</v>
      </c>
      <c r="E204" s="23"/>
      <c r="I204" s="16" t="s">
        <v>241</v>
      </c>
      <c r="J204" s="22">
        <v>146963</v>
      </c>
      <c r="K204" s="22"/>
      <c r="L204" s="22"/>
      <c r="M204" s="38">
        <f>Q2FY23_DataModel[[#This Row],[Sum of Q2FY23_PI$]]-Q2FY23_DataModel[[#This Row],[Sum of Q2FY23_SVA$]]</f>
        <v>0</v>
      </c>
      <c r="N204" s="38">
        <f>Q2FY23_DataModel[[#This Row],[Sum of Q2FY23_CON$]]+Q2FY23_DataModel[[#This Row],[Sum of Q2FY23_SVA$]]</f>
        <v>146963</v>
      </c>
    </row>
    <row r="205" spans="2:14" x14ac:dyDescent="0.2">
      <c r="B205" s="16" t="s">
        <v>280</v>
      </c>
      <c r="C205" s="23">
        <v>63020</v>
      </c>
      <c r="D205" s="23">
        <v>73158</v>
      </c>
      <c r="E205" s="23">
        <v>4104</v>
      </c>
      <c r="I205" s="16" t="s">
        <v>246</v>
      </c>
      <c r="J205" s="22">
        <v>17000</v>
      </c>
      <c r="K205" s="22"/>
      <c r="L205" s="22"/>
      <c r="M205" s="38">
        <f>Q2FY23_DataModel[[#This Row],[Sum of Q2FY23_PI$]]-Q2FY23_DataModel[[#This Row],[Sum of Q2FY23_SVA$]]</f>
        <v>0</v>
      </c>
      <c r="N205" s="38">
        <f>Q2FY23_DataModel[[#This Row],[Sum of Q2FY23_CON$]]+Q2FY23_DataModel[[#This Row],[Sum of Q2FY23_SVA$]]</f>
        <v>17000</v>
      </c>
    </row>
    <row r="206" spans="2:14" x14ac:dyDescent="0.2">
      <c r="B206" s="16" t="s">
        <v>281</v>
      </c>
      <c r="C206" s="23"/>
      <c r="D206" s="23"/>
      <c r="E206" s="23">
        <v>2277</v>
      </c>
      <c r="I206" s="16" t="s">
        <v>247</v>
      </c>
      <c r="J206" s="22">
        <v>95569</v>
      </c>
      <c r="K206" s="22"/>
      <c r="L206" s="22"/>
      <c r="M206" s="38">
        <f>Q2FY23_DataModel[[#This Row],[Sum of Q2FY23_PI$]]-Q2FY23_DataModel[[#This Row],[Sum of Q2FY23_SVA$]]</f>
        <v>0</v>
      </c>
      <c r="N206" s="38">
        <f>Q2FY23_DataModel[[#This Row],[Sum of Q2FY23_CON$]]+Q2FY23_DataModel[[#This Row],[Sum of Q2FY23_SVA$]]</f>
        <v>95569</v>
      </c>
    </row>
    <row r="207" spans="2:14" x14ac:dyDescent="0.2">
      <c r="B207" s="16" t="s">
        <v>282</v>
      </c>
      <c r="C207" s="23">
        <v>176750</v>
      </c>
      <c r="D207" s="23"/>
      <c r="E207" s="23"/>
      <c r="I207" s="16" t="s">
        <v>248</v>
      </c>
      <c r="J207" s="22">
        <v>356306</v>
      </c>
      <c r="K207" s="22"/>
      <c r="L207" s="22"/>
      <c r="M207" s="38">
        <f>Q2FY23_DataModel[[#This Row],[Sum of Q2FY23_PI$]]-Q2FY23_DataModel[[#This Row],[Sum of Q2FY23_SVA$]]</f>
        <v>0</v>
      </c>
      <c r="N207" s="38">
        <f>Q2FY23_DataModel[[#This Row],[Sum of Q2FY23_CON$]]+Q2FY23_DataModel[[#This Row],[Sum of Q2FY23_SVA$]]</f>
        <v>356306</v>
      </c>
    </row>
    <row r="208" spans="2:14" x14ac:dyDescent="0.2">
      <c r="B208" s="16" t="s">
        <v>283</v>
      </c>
      <c r="C208" s="23"/>
      <c r="D208" s="23">
        <v>21895</v>
      </c>
      <c r="E208" s="23">
        <v>488</v>
      </c>
      <c r="I208" s="16" t="s">
        <v>252</v>
      </c>
      <c r="J208" s="22">
        <v>28094</v>
      </c>
      <c r="K208" s="22"/>
      <c r="L208" s="22"/>
      <c r="M208" s="38">
        <f>Q2FY23_DataModel[[#This Row],[Sum of Q2FY23_PI$]]-Q2FY23_DataModel[[#This Row],[Sum of Q2FY23_SVA$]]</f>
        <v>0</v>
      </c>
      <c r="N208" s="38">
        <f>Q2FY23_DataModel[[#This Row],[Sum of Q2FY23_CON$]]+Q2FY23_DataModel[[#This Row],[Sum of Q2FY23_SVA$]]</f>
        <v>28094</v>
      </c>
    </row>
    <row r="209" spans="2:14" x14ac:dyDescent="0.2">
      <c r="B209" s="16" t="s">
        <v>284</v>
      </c>
      <c r="C209" s="23"/>
      <c r="D209" s="23"/>
      <c r="E209" s="23">
        <v>2914</v>
      </c>
      <c r="I209" s="16" t="s">
        <v>254</v>
      </c>
      <c r="J209" s="22">
        <v>30718</v>
      </c>
      <c r="K209" s="22"/>
      <c r="L209" s="22"/>
      <c r="M209" s="38">
        <f>Q2FY23_DataModel[[#This Row],[Sum of Q2FY23_PI$]]-Q2FY23_DataModel[[#This Row],[Sum of Q2FY23_SVA$]]</f>
        <v>0</v>
      </c>
      <c r="N209" s="38">
        <f>Q2FY23_DataModel[[#This Row],[Sum of Q2FY23_CON$]]+Q2FY23_DataModel[[#This Row],[Sum of Q2FY23_SVA$]]</f>
        <v>30718</v>
      </c>
    </row>
    <row r="210" spans="2:14" x14ac:dyDescent="0.2">
      <c r="B210" s="16" t="s">
        <v>285</v>
      </c>
      <c r="C210" s="23"/>
      <c r="D210" s="23">
        <v>59356</v>
      </c>
      <c r="E210" s="23">
        <v>24041</v>
      </c>
      <c r="I210" s="16" t="s">
        <v>255</v>
      </c>
      <c r="J210" s="22">
        <v>27016</v>
      </c>
      <c r="K210" s="22"/>
      <c r="L210" s="22"/>
      <c r="M210" s="38">
        <f>Q2FY23_DataModel[[#This Row],[Sum of Q2FY23_PI$]]-Q2FY23_DataModel[[#This Row],[Sum of Q2FY23_SVA$]]</f>
        <v>0</v>
      </c>
      <c r="N210" s="38">
        <f>Q2FY23_DataModel[[#This Row],[Sum of Q2FY23_CON$]]+Q2FY23_DataModel[[#This Row],[Sum of Q2FY23_SVA$]]</f>
        <v>27016</v>
      </c>
    </row>
    <row r="211" spans="2:14" x14ac:dyDescent="0.2">
      <c r="B211" s="16" t="s">
        <v>286</v>
      </c>
      <c r="C211" s="23">
        <v>10447</v>
      </c>
      <c r="D211" s="23">
        <v>103021</v>
      </c>
      <c r="E211" s="23"/>
      <c r="I211" s="16" t="s">
        <v>265</v>
      </c>
      <c r="J211" s="22"/>
      <c r="K211" s="22"/>
      <c r="L211" s="22">
        <v>472</v>
      </c>
      <c r="M211" s="38"/>
      <c r="N211" s="38">
        <f>Q2FY23_DataModel[[#This Row],[Sum of Q2FY23_CON$]]+Q2FY23_DataModel[[#This Row],[Sum of Q2FY23_SVA$]]</f>
        <v>472</v>
      </c>
    </row>
    <row r="212" spans="2:14" x14ac:dyDescent="0.2">
      <c r="B212" s="16" t="s">
        <v>287</v>
      </c>
      <c r="C212" s="23"/>
      <c r="D212" s="23">
        <v>29999</v>
      </c>
      <c r="E212" s="23"/>
      <c r="I212" s="16" t="s">
        <v>267</v>
      </c>
      <c r="J212" s="22">
        <v>45595</v>
      </c>
      <c r="K212" s="22"/>
      <c r="L212" s="22"/>
      <c r="M212" s="38">
        <f>Q2FY23_DataModel[[#This Row],[Sum of Q2FY23_PI$]]-Q2FY23_DataModel[[#This Row],[Sum of Q2FY23_SVA$]]</f>
        <v>0</v>
      </c>
      <c r="N212" s="38">
        <f>Q2FY23_DataModel[[#This Row],[Sum of Q2FY23_CON$]]+Q2FY23_DataModel[[#This Row],[Sum of Q2FY23_SVA$]]</f>
        <v>45595</v>
      </c>
    </row>
    <row r="213" spans="2:14" x14ac:dyDescent="0.2">
      <c r="B213" s="16" t="s">
        <v>288</v>
      </c>
      <c r="C213" s="23"/>
      <c r="D213" s="23">
        <v>97276</v>
      </c>
      <c r="E213" s="23"/>
      <c r="I213" s="16" t="s">
        <v>269</v>
      </c>
      <c r="J213" s="22">
        <v>31386</v>
      </c>
      <c r="K213" s="22"/>
      <c r="L213" s="22"/>
      <c r="M213" s="38">
        <f>Q2FY23_DataModel[[#This Row],[Sum of Q2FY23_PI$]]-Q2FY23_DataModel[[#This Row],[Sum of Q2FY23_SVA$]]</f>
        <v>0</v>
      </c>
      <c r="N213" s="38">
        <f>Q2FY23_DataModel[[#This Row],[Sum of Q2FY23_CON$]]+Q2FY23_DataModel[[#This Row],[Sum of Q2FY23_SVA$]]</f>
        <v>31386</v>
      </c>
    </row>
    <row r="214" spans="2:14" x14ac:dyDescent="0.2">
      <c r="B214" s="16" t="s">
        <v>289</v>
      </c>
      <c r="C214" s="23"/>
      <c r="D214" s="23"/>
      <c r="E214" s="23">
        <v>4336</v>
      </c>
      <c r="I214" s="16" t="s">
        <v>281</v>
      </c>
      <c r="J214" s="22"/>
      <c r="K214" s="22"/>
      <c r="L214" s="22">
        <v>2277</v>
      </c>
      <c r="M214" s="38"/>
      <c r="N214" s="38">
        <f>Q2FY23_DataModel[[#This Row],[Sum of Q2FY23_CON$]]+Q2FY23_DataModel[[#This Row],[Sum of Q2FY23_SVA$]]</f>
        <v>2277</v>
      </c>
    </row>
    <row r="215" spans="2:14" x14ac:dyDescent="0.2">
      <c r="B215" s="16" t="s">
        <v>290</v>
      </c>
      <c r="C215" s="23">
        <v>7126</v>
      </c>
      <c r="D215" s="23"/>
      <c r="E215" s="23"/>
      <c r="I215" s="16" t="s">
        <v>282</v>
      </c>
      <c r="J215" s="22">
        <v>176750</v>
      </c>
      <c r="K215" s="22"/>
      <c r="L215" s="22"/>
      <c r="M215" s="38">
        <f>Q2FY23_DataModel[[#This Row],[Sum of Q2FY23_PI$]]-Q2FY23_DataModel[[#This Row],[Sum of Q2FY23_SVA$]]</f>
        <v>0</v>
      </c>
      <c r="N215" s="38">
        <f>Q2FY23_DataModel[[#This Row],[Sum of Q2FY23_CON$]]+Q2FY23_DataModel[[#This Row],[Sum of Q2FY23_SVA$]]</f>
        <v>176750</v>
      </c>
    </row>
    <row r="216" spans="2:14" x14ac:dyDescent="0.2">
      <c r="B216" s="16" t="s">
        <v>291</v>
      </c>
      <c r="C216" s="23"/>
      <c r="D216" s="23">
        <v>10067</v>
      </c>
      <c r="E216" s="23"/>
      <c r="I216" s="16" t="s">
        <v>284</v>
      </c>
      <c r="J216" s="22"/>
      <c r="K216" s="22"/>
      <c r="L216" s="22">
        <v>2914</v>
      </c>
      <c r="M216" s="38"/>
      <c r="N216" s="38">
        <f>Q2FY23_DataModel[[#This Row],[Sum of Q2FY23_CON$]]+Q2FY23_DataModel[[#This Row],[Sum of Q2FY23_SVA$]]</f>
        <v>2914</v>
      </c>
    </row>
    <row r="217" spans="2:14" x14ac:dyDescent="0.2">
      <c r="B217" s="16" t="s">
        <v>293</v>
      </c>
      <c r="C217" s="23">
        <v>74120</v>
      </c>
      <c r="D217" s="23"/>
      <c r="E217" s="23"/>
      <c r="I217" s="16" t="s">
        <v>289</v>
      </c>
      <c r="J217" s="22"/>
      <c r="K217" s="22"/>
      <c r="L217" s="22">
        <v>4336</v>
      </c>
      <c r="M217" s="38"/>
      <c r="N217" s="38">
        <f>Q2FY23_DataModel[[#This Row],[Sum of Q2FY23_CON$]]+Q2FY23_DataModel[[#This Row],[Sum of Q2FY23_SVA$]]</f>
        <v>4336</v>
      </c>
    </row>
    <row r="218" spans="2:14" x14ac:dyDescent="0.2">
      <c r="B218" s="16" t="s">
        <v>295</v>
      </c>
      <c r="C218" s="23">
        <v>32617</v>
      </c>
      <c r="D218" s="23">
        <v>17155</v>
      </c>
      <c r="E218" s="23"/>
      <c r="I218" s="16" t="s">
        <v>290</v>
      </c>
      <c r="J218" s="22">
        <v>7126</v>
      </c>
      <c r="K218" s="22"/>
      <c r="L218" s="22"/>
      <c r="M218" s="38">
        <f>Q2FY23_DataModel[[#This Row],[Sum of Q2FY23_PI$]]-Q2FY23_DataModel[[#This Row],[Sum of Q2FY23_SVA$]]</f>
        <v>0</v>
      </c>
      <c r="N218" s="38">
        <f>Q2FY23_DataModel[[#This Row],[Sum of Q2FY23_CON$]]+Q2FY23_DataModel[[#This Row],[Sum of Q2FY23_SVA$]]</f>
        <v>7126</v>
      </c>
    </row>
    <row r="219" spans="2:14" x14ac:dyDescent="0.2">
      <c r="B219" s="16" t="s">
        <v>297</v>
      </c>
      <c r="C219" s="23"/>
      <c r="D219" s="23"/>
      <c r="E219" s="23">
        <v>1296</v>
      </c>
      <c r="I219" s="16" t="s">
        <v>293</v>
      </c>
      <c r="J219" s="22">
        <v>74120</v>
      </c>
      <c r="K219" s="22"/>
      <c r="L219" s="22"/>
      <c r="M219" s="38">
        <f>Q2FY23_DataModel[[#This Row],[Sum of Q2FY23_PI$]]-Q2FY23_DataModel[[#This Row],[Sum of Q2FY23_SVA$]]</f>
        <v>0</v>
      </c>
      <c r="N219" s="38">
        <f>Q2FY23_DataModel[[#This Row],[Sum of Q2FY23_CON$]]+Q2FY23_DataModel[[#This Row],[Sum of Q2FY23_SVA$]]</f>
        <v>74120</v>
      </c>
    </row>
    <row r="220" spans="2:14" x14ac:dyDescent="0.2">
      <c r="B220" s="16" t="s">
        <v>299</v>
      </c>
      <c r="C220" s="23">
        <v>19548</v>
      </c>
      <c r="D220" s="23">
        <v>26554</v>
      </c>
      <c r="E220" s="23">
        <v>8136</v>
      </c>
      <c r="I220" s="16" t="s">
        <v>297</v>
      </c>
      <c r="J220" s="22"/>
      <c r="K220" s="22"/>
      <c r="L220" s="22">
        <v>1296</v>
      </c>
      <c r="M220" s="38"/>
      <c r="N220" s="38">
        <f>Q2FY23_DataModel[[#This Row],[Sum of Q2FY23_CON$]]+Q2FY23_DataModel[[#This Row],[Sum of Q2FY23_SVA$]]</f>
        <v>1296</v>
      </c>
    </row>
    <row r="221" spans="2:14" x14ac:dyDescent="0.2">
      <c r="B221" s="16" t="s">
        <v>300</v>
      </c>
      <c r="C221" s="23"/>
      <c r="D221" s="23"/>
      <c r="E221" s="23">
        <v>2432</v>
      </c>
      <c r="I221" s="16" t="s">
        <v>300</v>
      </c>
      <c r="J221" s="22"/>
      <c r="K221" s="22"/>
      <c r="L221" s="22">
        <v>2432</v>
      </c>
      <c r="M221" s="38"/>
      <c r="N221" s="38">
        <f>Q2FY23_DataModel[[#This Row],[Sum of Q2FY23_CON$]]+Q2FY23_DataModel[[#This Row],[Sum of Q2FY23_SVA$]]</f>
        <v>2432</v>
      </c>
    </row>
    <row r="222" spans="2:14" x14ac:dyDescent="0.2">
      <c r="B222" s="16" t="s">
        <v>305</v>
      </c>
      <c r="C222" s="23">
        <v>17143295</v>
      </c>
      <c r="D222" s="23">
        <v>5276833</v>
      </c>
      <c r="E222" s="23">
        <v>1157734</v>
      </c>
    </row>
    <row r="223" spans="2:14" x14ac:dyDescent="0.2">
      <c r="E223"/>
    </row>
  </sheetData>
  <phoneticPr fontId="7" type="noConversion"/>
  <conditionalFormatting sqref="M1:N222 L223:M223 M224:N1048576">
    <cfRule type="cellIs" dxfId="0" priority="1" operator="lessThan">
      <formula>0</formula>
    </cfRule>
  </conditionalFormatting>
  <pageMargins left="0.7" right="0.7" top="0.75" bottom="0.75" header="0.3" footer="0.3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668FA-21D1-4B7D-96C7-6FB5DAAB8D68}">
  <dimension ref="A1:A214"/>
  <sheetViews>
    <sheetView workbookViewId="0"/>
  </sheetViews>
  <sheetFormatPr baseColWidth="10" defaultColWidth="8.83203125" defaultRowHeight="15" x14ac:dyDescent="0.2"/>
  <cols>
    <col min="1" max="1" width="11.1640625" customWidth="1"/>
  </cols>
  <sheetData>
    <row r="1" spans="1:1" x14ac:dyDescent="0.2">
      <c r="A1" s="31" t="s">
        <v>301</v>
      </c>
    </row>
    <row r="2" spans="1:1" x14ac:dyDescent="0.2">
      <c r="A2" s="25" t="s">
        <v>7</v>
      </c>
    </row>
    <row r="3" spans="1:1" x14ac:dyDescent="0.2">
      <c r="A3" s="26" t="s">
        <v>15</v>
      </c>
    </row>
    <row r="4" spans="1:1" x14ac:dyDescent="0.2">
      <c r="A4" s="27" t="s">
        <v>16</v>
      </c>
    </row>
    <row r="5" spans="1:1" x14ac:dyDescent="0.2">
      <c r="A5" s="26" t="s">
        <v>19</v>
      </c>
    </row>
    <row r="6" spans="1:1" x14ac:dyDescent="0.2">
      <c r="A6" s="27" t="s">
        <v>26</v>
      </c>
    </row>
    <row r="7" spans="1:1" x14ac:dyDescent="0.2">
      <c r="A7" s="26" t="s">
        <v>27</v>
      </c>
    </row>
    <row r="8" spans="1:1" x14ac:dyDescent="0.2">
      <c r="A8" s="27" t="s">
        <v>28</v>
      </c>
    </row>
    <row r="9" spans="1:1" x14ac:dyDescent="0.2">
      <c r="A9" s="28" t="s">
        <v>31</v>
      </c>
    </row>
    <row r="10" spans="1:1" x14ac:dyDescent="0.2">
      <c r="A10" s="27" t="s">
        <v>32</v>
      </c>
    </row>
    <row r="11" spans="1:1" x14ac:dyDescent="0.2">
      <c r="A11" s="26" t="s">
        <v>34</v>
      </c>
    </row>
    <row r="12" spans="1:1" x14ac:dyDescent="0.2">
      <c r="A12" s="27" t="s">
        <v>41</v>
      </c>
    </row>
    <row r="13" spans="1:1" x14ac:dyDescent="0.2">
      <c r="A13" s="26" t="s">
        <v>48</v>
      </c>
    </row>
    <row r="14" spans="1:1" x14ac:dyDescent="0.2">
      <c r="A14" s="27" t="s">
        <v>56</v>
      </c>
    </row>
    <row r="15" spans="1:1" x14ac:dyDescent="0.2">
      <c r="A15" s="26" t="s">
        <v>65</v>
      </c>
    </row>
    <row r="16" spans="1:1" x14ac:dyDescent="0.2">
      <c r="A16" s="27" t="s">
        <v>68</v>
      </c>
    </row>
    <row r="17" spans="1:1" x14ac:dyDescent="0.2">
      <c r="A17" s="26" t="s">
        <v>69</v>
      </c>
    </row>
    <row r="18" spans="1:1" x14ac:dyDescent="0.2">
      <c r="A18" s="27" t="s">
        <v>70</v>
      </c>
    </row>
    <row r="19" spans="1:1" x14ac:dyDescent="0.2">
      <c r="A19" s="26" t="s">
        <v>83</v>
      </c>
    </row>
    <row r="20" spans="1:1" x14ac:dyDescent="0.2">
      <c r="A20" s="27" t="s">
        <v>86</v>
      </c>
    </row>
    <row r="21" spans="1:1" x14ac:dyDescent="0.2">
      <c r="A21" s="26" t="s">
        <v>97</v>
      </c>
    </row>
    <row r="22" spans="1:1" x14ac:dyDescent="0.2">
      <c r="A22" s="27" t="s">
        <v>101</v>
      </c>
    </row>
    <row r="23" spans="1:1" x14ac:dyDescent="0.2">
      <c r="A23" s="26" t="s">
        <v>102</v>
      </c>
    </row>
    <row r="24" spans="1:1" x14ac:dyDescent="0.2">
      <c r="A24" s="27" t="s">
        <v>105</v>
      </c>
    </row>
    <row r="25" spans="1:1" x14ac:dyDescent="0.2">
      <c r="A25" s="26" t="s">
        <v>111</v>
      </c>
    </row>
    <row r="26" spans="1:1" x14ac:dyDescent="0.2">
      <c r="A26" s="27" t="s">
        <v>121</v>
      </c>
    </row>
    <row r="27" spans="1:1" x14ac:dyDescent="0.2">
      <c r="A27" s="26" t="s">
        <v>122</v>
      </c>
    </row>
    <row r="28" spans="1:1" x14ac:dyDescent="0.2">
      <c r="A28" s="27" t="s">
        <v>123</v>
      </c>
    </row>
    <row r="29" spans="1:1" x14ac:dyDescent="0.2">
      <c r="A29" s="26" t="s">
        <v>124</v>
      </c>
    </row>
    <row r="30" spans="1:1" x14ac:dyDescent="0.2">
      <c r="A30" s="27" t="s">
        <v>126</v>
      </c>
    </row>
    <row r="31" spans="1:1" x14ac:dyDescent="0.2">
      <c r="A31" s="26" t="s">
        <v>142</v>
      </c>
    </row>
    <row r="32" spans="1:1" x14ac:dyDescent="0.2">
      <c r="A32" s="25" t="s">
        <v>143</v>
      </c>
    </row>
    <row r="33" spans="1:1" x14ac:dyDescent="0.2">
      <c r="A33" s="26" t="s">
        <v>149</v>
      </c>
    </row>
    <row r="34" spans="1:1" x14ac:dyDescent="0.2">
      <c r="A34" s="27" t="s">
        <v>153</v>
      </c>
    </row>
    <row r="35" spans="1:1" x14ac:dyDescent="0.2">
      <c r="A35" s="26" t="s">
        <v>156</v>
      </c>
    </row>
    <row r="36" spans="1:1" x14ac:dyDescent="0.2">
      <c r="A36" s="25" t="s">
        <v>158</v>
      </c>
    </row>
    <row r="37" spans="1:1" x14ac:dyDescent="0.2">
      <c r="A37" s="26" t="s">
        <v>162</v>
      </c>
    </row>
    <row r="38" spans="1:1" x14ac:dyDescent="0.2">
      <c r="A38" s="27" t="s">
        <v>164</v>
      </c>
    </row>
    <row r="39" spans="1:1" x14ac:dyDescent="0.2">
      <c r="A39" s="26" t="s">
        <v>169</v>
      </c>
    </row>
    <row r="40" spans="1:1" x14ac:dyDescent="0.2">
      <c r="A40" s="27" t="s">
        <v>170</v>
      </c>
    </row>
    <row r="41" spans="1:1" x14ac:dyDescent="0.2">
      <c r="A41" s="26" t="s">
        <v>174</v>
      </c>
    </row>
    <row r="42" spans="1:1" x14ac:dyDescent="0.2">
      <c r="A42" s="27" t="s">
        <v>177</v>
      </c>
    </row>
    <row r="43" spans="1:1" x14ac:dyDescent="0.2">
      <c r="A43" s="26" t="s">
        <v>178</v>
      </c>
    </row>
    <row r="44" spans="1:1" x14ac:dyDescent="0.2">
      <c r="A44" s="27" t="s">
        <v>163</v>
      </c>
    </row>
    <row r="45" spans="1:1" x14ac:dyDescent="0.2">
      <c r="A45" s="28" t="s">
        <v>180</v>
      </c>
    </row>
    <row r="46" spans="1:1" x14ac:dyDescent="0.2">
      <c r="A46" s="27" t="s">
        <v>181</v>
      </c>
    </row>
    <row r="47" spans="1:1" x14ac:dyDescent="0.2">
      <c r="A47" s="26" t="s">
        <v>184</v>
      </c>
    </row>
    <row r="48" spans="1:1" x14ac:dyDescent="0.2">
      <c r="A48" s="25" t="s">
        <v>188</v>
      </c>
    </row>
    <row r="49" spans="1:1" x14ac:dyDescent="0.2">
      <c r="A49" s="26" t="s">
        <v>190</v>
      </c>
    </row>
    <row r="50" spans="1:1" x14ac:dyDescent="0.2">
      <c r="A50" s="27" t="s">
        <v>197</v>
      </c>
    </row>
    <row r="51" spans="1:1" x14ac:dyDescent="0.2">
      <c r="A51" s="26" t="s">
        <v>203</v>
      </c>
    </row>
    <row r="52" spans="1:1" x14ac:dyDescent="0.2">
      <c r="A52" s="27" t="s">
        <v>205</v>
      </c>
    </row>
    <row r="53" spans="1:1" x14ac:dyDescent="0.2">
      <c r="A53" s="26" t="s">
        <v>210</v>
      </c>
    </row>
    <row r="54" spans="1:1" x14ac:dyDescent="0.2">
      <c r="A54" s="27" t="s">
        <v>211</v>
      </c>
    </row>
    <row r="55" spans="1:1" x14ac:dyDescent="0.2">
      <c r="A55" s="26" t="s">
        <v>213</v>
      </c>
    </row>
    <row r="56" spans="1:1" x14ac:dyDescent="0.2">
      <c r="A56" s="27" t="s">
        <v>218</v>
      </c>
    </row>
    <row r="57" spans="1:1" x14ac:dyDescent="0.2">
      <c r="A57" s="26" t="s">
        <v>220</v>
      </c>
    </row>
    <row r="58" spans="1:1" x14ac:dyDescent="0.2">
      <c r="A58" s="27" t="s">
        <v>222</v>
      </c>
    </row>
    <row r="59" spans="1:1" x14ac:dyDescent="0.2">
      <c r="A59" s="26" t="s">
        <v>223</v>
      </c>
    </row>
    <row r="60" spans="1:1" x14ac:dyDescent="0.2">
      <c r="A60" s="25" t="s">
        <v>226</v>
      </c>
    </row>
    <row r="61" spans="1:1" x14ac:dyDescent="0.2">
      <c r="A61" s="26" t="s">
        <v>228</v>
      </c>
    </row>
    <row r="62" spans="1:1" x14ac:dyDescent="0.2">
      <c r="A62" s="27" t="s">
        <v>230</v>
      </c>
    </row>
    <row r="63" spans="1:1" x14ac:dyDescent="0.2">
      <c r="A63" s="26" t="s">
        <v>231</v>
      </c>
    </row>
    <row r="64" spans="1:1" x14ac:dyDescent="0.2">
      <c r="A64" s="27" t="s">
        <v>232</v>
      </c>
    </row>
    <row r="65" spans="1:1" x14ac:dyDescent="0.2">
      <c r="A65" s="26" t="s">
        <v>234</v>
      </c>
    </row>
    <row r="66" spans="1:1" x14ac:dyDescent="0.2">
      <c r="A66" s="27" t="s">
        <v>238</v>
      </c>
    </row>
    <row r="67" spans="1:1" x14ac:dyDescent="0.2">
      <c r="A67" s="26" t="s">
        <v>241</v>
      </c>
    </row>
    <row r="68" spans="1:1" x14ac:dyDescent="0.2">
      <c r="A68" s="25" t="s">
        <v>242</v>
      </c>
    </row>
    <row r="69" spans="1:1" x14ac:dyDescent="0.2">
      <c r="A69" s="26" t="s">
        <v>246</v>
      </c>
    </row>
    <row r="70" spans="1:1" x14ac:dyDescent="0.2">
      <c r="A70" s="27" t="s">
        <v>247</v>
      </c>
    </row>
    <row r="71" spans="1:1" x14ac:dyDescent="0.2">
      <c r="A71" s="26" t="s">
        <v>248</v>
      </c>
    </row>
    <row r="72" spans="1:1" x14ac:dyDescent="0.2">
      <c r="A72" s="25" t="s">
        <v>250</v>
      </c>
    </row>
    <row r="73" spans="1:1" x14ac:dyDescent="0.2">
      <c r="A73" s="26" t="s">
        <v>253</v>
      </c>
    </row>
    <row r="74" spans="1:1" x14ac:dyDescent="0.2">
      <c r="A74" s="27" t="s">
        <v>255</v>
      </c>
    </row>
    <row r="75" spans="1:1" x14ac:dyDescent="0.2">
      <c r="A75" s="26" t="s">
        <v>257</v>
      </c>
    </row>
    <row r="76" spans="1:1" x14ac:dyDescent="0.2">
      <c r="A76" s="27" t="s">
        <v>263</v>
      </c>
    </row>
    <row r="77" spans="1:1" x14ac:dyDescent="0.2">
      <c r="A77" s="26" t="s">
        <v>265</v>
      </c>
    </row>
    <row r="78" spans="1:1" x14ac:dyDescent="0.2">
      <c r="A78" s="27" t="s">
        <v>268</v>
      </c>
    </row>
    <row r="79" spans="1:1" x14ac:dyDescent="0.2">
      <c r="A79" s="26" t="s">
        <v>269</v>
      </c>
    </row>
    <row r="80" spans="1:1" x14ac:dyDescent="0.2">
      <c r="A80" s="25" t="s">
        <v>270</v>
      </c>
    </row>
    <row r="81" spans="1:1" x14ac:dyDescent="0.2">
      <c r="A81" s="26" t="s">
        <v>271</v>
      </c>
    </row>
    <row r="82" spans="1:1" x14ac:dyDescent="0.2">
      <c r="A82" s="27" t="s">
        <v>272</v>
      </c>
    </row>
    <row r="83" spans="1:1" x14ac:dyDescent="0.2">
      <c r="A83" s="28" t="s">
        <v>274</v>
      </c>
    </row>
    <row r="84" spans="1:1" x14ac:dyDescent="0.2">
      <c r="A84" s="27" t="s">
        <v>282</v>
      </c>
    </row>
    <row r="85" spans="1:1" x14ac:dyDescent="0.2">
      <c r="A85" s="28" t="s">
        <v>283</v>
      </c>
    </row>
    <row r="86" spans="1:1" x14ac:dyDescent="0.2">
      <c r="A86" s="25" t="s">
        <v>285</v>
      </c>
    </row>
    <row r="87" spans="1:1" x14ac:dyDescent="0.2">
      <c r="A87" s="26" t="s">
        <v>288</v>
      </c>
    </row>
    <row r="88" spans="1:1" x14ac:dyDescent="0.2">
      <c r="A88" s="27" t="s">
        <v>290</v>
      </c>
    </row>
    <row r="89" spans="1:1" x14ac:dyDescent="0.2">
      <c r="A89" s="26" t="s">
        <v>295</v>
      </c>
    </row>
    <row r="90" spans="1:1" x14ac:dyDescent="0.2">
      <c r="A90" s="27" t="s">
        <v>296</v>
      </c>
    </row>
    <row r="91" spans="1:1" x14ac:dyDescent="0.2">
      <c r="A91" s="26" t="s">
        <v>298</v>
      </c>
    </row>
    <row r="92" spans="1:1" x14ac:dyDescent="0.2">
      <c r="A92" s="25" t="s">
        <v>200</v>
      </c>
    </row>
    <row r="93" spans="1:1" x14ac:dyDescent="0.2">
      <c r="A93" s="28" t="s">
        <v>168</v>
      </c>
    </row>
    <row r="94" spans="1:1" x14ac:dyDescent="0.2">
      <c r="A94" s="25" t="s">
        <v>92</v>
      </c>
    </row>
    <row r="95" spans="1:1" x14ac:dyDescent="0.2">
      <c r="A95" s="28" t="s">
        <v>195</v>
      </c>
    </row>
    <row r="96" spans="1:1" x14ac:dyDescent="0.2">
      <c r="A96" s="25" t="s">
        <v>209</v>
      </c>
    </row>
    <row r="97" spans="1:1" x14ac:dyDescent="0.2">
      <c r="A97" s="26" t="s">
        <v>161</v>
      </c>
    </row>
    <row r="98" spans="1:1" x14ac:dyDescent="0.2">
      <c r="A98" s="27" t="s">
        <v>251</v>
      </c>
    </row>
    <row r="99" spans="1:1" x14ac:dyDescent="0.2">
      <c r="A99" s="26" t="s">
        <v>286</v>
      </c>
    </row>
    <row r="100" spans="1:1" x14ac:dyDescent="0.2">
      <c r="A100" s="27" t="s">
        <v>261</v>
      </c>
    </row>
    <row r="101" spans="1:1" x14ac:dyDescent="0.2">
      <c r="A101" s="26" t="s">
        <v>229</v>
      </c>
    </row>
    <row r="102" spans="1:1" x14ac:dyDescent="0.2">
      <c r="A102" s="27" t="s">
        <v>79</v>
      </c>
    </row>
    <row r="103" spans="1:1" x14ac:dyDescent="0.2">
      <c r="A103" s="26" t="s">
        <v>208</v>
      </c>
    </row>
    <row r="104" spans="1:1" x14ac:dyDescent="0.2">
      <c r="A104" s="27" t="s">
        <v>185</v>
      </c>
    </row>
    <row r="105" spans="1:1" x14ac:dyDescent="0.2">
      <c r="A105" s="26" t="s">
        <v>237</v>
      </c>
    </row>
    <row r="106" spans="1:1" x14ac:dyDescent="0.2">
      <c r="A106" s="27" t="s">
        <v>299</v>
      </c>
    </row>
    <row r="107" spans="1:1" x14ac:dyDescent="0.2">
      <c r="A107" s="26" t="s">
        <v>152</v>
      </c>
    </row>
    <row r="108" spans="1:1" x14ac:dyDescent="0.2">
      <c r="A108" s="27" t="s">
        <v>179</v>
      </c>
    </row>
    <row r="109" spans="1:1" x14ac:dyDescent="0.2">
      <c r="A109" s="26" t="s">
        <v>244</v>
      </c>
    </row>
    <row r="110" spans="1:1" x14ac:dyDescent="0.2">
      <c r="A110" s="27" t="s">
        <v>264</v>
      </c>
    </row>
    <row r="111" spans="1:1" x14ac:dyDescent="0.2">
      <c r="A111" s="26" t="s">
        <v>279</v>
      </c>
    </row>
    <row r="112" spans="1:1" x14ac:dyDescent="0.2">
      <c r="A112" s="27" t="s">
        <v>173</v>
      </c>
    </row>
    <row r="113" spans="1:1" x14ac:dyDescent="0.2">
      <c r="A113" s="26" t="s">
        <v>245</v>
      </c>
    </row>
    <row r="114" spans="1:1" x14ac:dyDescent="0.2">
      <c r="A114" s="27" t="s">
        <v>166</v>
      </c>
    </row>
    <row r="115" spans="1:1" x14ac:dyDescent="0.2">
      <c r="A115" s="26" t="s">
        <v>151</v>
      </c>
    </row>
    <row r="116" spans="1:1" x14ac:dyDescent="0.2">
      <c r="A116" s="27" t="s">
        <v>275</v>
      </c>
    </row>
    <row r="117" spans="1:1" x14ac:dyDescent="0.2">
      <c r="A117" s="26" t="s">
        <v>262</v>
      </c>
    </row>
    <row r="118" spans="1:1" x14ac:dyDescent="0.2">
      <c r="A118" s="27" t="s">
        <v>252</v>
      </c>
    </row>
    <row r="119" spans="1:1" x14ac:dyDescent="0.2">
      <c r="A119" s="29" t="s">
        <v>12</v>
      </c>
    </row>
    <row r="120" spans="1:1" x14ac:dyDescent="0.2">
      <c r="A120" s="30" t="s">
        <v>13</v>
      </c>
    </row>
    <row r="121" spans="1:1" x14ac:dyDescent="0.2">
      <c r="A121" s="30" t="s">
        <v>35</v>
      </c>
    </row>
    <row r="122" spans="1:1" x14ac:dyDescent="0.2">
      <c r="A122" s="29" t="s">
        <v>38</v>
      </c>
    </row>
    <row r="123" spans="1:1" x14ac:dyDescent="0.2">
      <c r="A123" s="30" t="s">
        <v>44</v>
      </c>
    </row>
    <row r="124" spans="1:1" x14ac:dyDescent="0.2">
      <c r="A124" s="29" t="s">
        <v>46</v>
      </c>
    </row>
    <row r="125" spans="1:1" x14ac:dyDescent="0.2">
      <c r="A125" s="30" t="s">
        <v>49</v>
      </c>
    </row>
    <row r="126" spans="1:1" x14ac:dyDescent="0.2">
      <c r="A126" s="29" t="s">
        <v>54</v>
      </c>
    </row>
    <row r="127" spans="1:1" x14ac:dyDescent="0.2">
      <c r="A127" s="29" t="s">
        <v>78</v>
      </c>
    </row>
    <row r="128" spans="1:1" x14ac:dyDescent="0.2">
      <c r="A128" s="30" t="s">
        <v>109</v>
      </c>
    </row>
    <row r="129" spans="1:1" x14ac:dyDescent="0.2">
      <c r="A129" s="29" t="s">
        <v>110</v>
      </c>
    </row>
    <row r="130" spans="1:1" x14ac:dyDescent="0.2">
      <c r="A130" s="30" t="s">
        <v>118</v>
      </c>
    </row>
    <row r="131" spans="1:1" x14ac:dyDescent="0.2">
      <c r="A131" s="30" t="s">
        <v>127</v>
      </c>
    </row>
    <row r="132" spans="1:1" x14ac:dyDescent="0.2">
      <c r="A132" s="29" t="s">
        <v>129</v>
      </c>
    </row>
    <row r="133" spans="1:1" x14ac:dyDescent="0.2">
      <c r="A133" s="30" t="s">
        <v>139</v>
      </c>
    </row>
    <row r="134" spans="1:1" x14ac:dyDescent="0.2">
      <c r="A134" s="29" t="s">
        <v>140</v>
      </c>
    </row>
    <row r="135" spans="1:1" x14ac:dyDescent="0.2">
      <c r="A135" s="29" t="s">
        <v>146</v>
      </c>
    </row>
    <row r="136" spans="1:1" x14ac:dyDescent="0.2">
      <c r="A136" s="30" t="s">
        <v>154</v>
      </c>
    </row>
    <row r="137" spans="1:1" x14ac:dyDescent="0.2">
      <c r="A137" s="30" t="s">
        <v>159</v>
      </c>
    </row>
    <row r="138" spans="1:1" x14ac:dyDescent="0.2">
      <c r="A138" s="30" t="s">
        <v>172</v>
      </c>
    </row>
    <row r="139" spans="1:1" x14ac:dyDescent="0.2">
      <c r="A139" s="29" t="s">
        <v>175</v>
      </c>
    </row>
    <row r="140" spans="1:1" x14ac:dyDescent="0.2">
      <c r="A140" s="30" t="s">
        <v>176</v>
      </c>
    </row>
    <row r="141" spans="1:1" x14ac:dyDescent="0.2">
      <c r="A141" s="29" t="s">
        <v>186</v>
      </c>
    </row>
    <row r="142" spans="1:1" x14ac:dyDescent="0.2">
      <c r="A142" s="29" t="s">
        <v>189</v>
      </c>
    </row>
    <row r="143" spans="1:1" x14ac:dyDescent="0.2">
      <c r="A143" s="29" t="s">
        <v>191</v>
      </c>
    </row>
    <row r="144" spans="1:1" x14ac:dyDescent="0.2">
      <c r="A144" s="29" t="s">
        <v>198</v>
      </c>
    </row>
    <row r="145" spans="1:1" x14ac:dyDescent="0.2">
      <c r="A145" s="29" t="s">
        <v>204</v>
      </c>
    </row>
    <row r="146" spans="1:1" x14ac:dyDescent="0.2">
      <c r="A146" s="30" t="s">
        <v>212</v>
      </c>
    </row>
    <row r="147" spans="1:1" x14ac:dyDescent="0.2">
      <c r="A147" s="29" t="s">
        <v>240</v>
      </c>
    </row>
    <row r="148" spans="1:1" x14ac:dyDescent="0.2">
      <c r="A148" s="30" t="s">
        <v>258</v>
      </c>
    </row>
    <row r="149" spans="1:1" x14ac:dyDescent="0.2">
      <c r="A149" s="29" t="s">
        <v>260</v>
      </c>
    </row>
    <row r="150" spans="1:1" x14ac:dyDescent="0.2">
      <c r="A150" s="29" t="s">
        <v>273</v>
      </c>
    </row>
    <row r="151" spans="1:1" x14ac:dyDescent="0.2">
      <c r="A151" s="30" t="s">
        <v>276</v>
      </c>
    </row>
    <row r="152" spans="1:1" x14ac:dyDescent="0.2">
      <c r="A152" s="30" t="s">
        <v>280</v>
      </c>
    </row>
    <row r="153" spans="1:1" x14ac:dyDescent="0.2">
      <c r="A153" s="29" t="s">
        <v>291</v>
      </c>
    </row>
    <row r="154" spans="1:1" x14ac:dyDescent="0.2">
      <c r="A154" s="30" t="s">
        <v>292</v>
      </c>
    </row>
    <row r="155" spans="1:1" x14ac:dyDescent="0.2">
      <c r="A155" s="29" t="s">
        <v>294</v>
      </c>
    </row>
    <row r="156" spans="1:1" x14ac:dyDescent="0.2">
      <c r="A156" s="27" t="s">
        <v>236</v>
      </c>
    </row>
    <row r="157" spans="1:1" x14ac:dyDescent="0.2">
      <c r="A157" s="26" t="s">
        <v>9</v>
      </c>
    </row>
    <row r="158" spans="1:1" x14ac:dyDescent="0.2">
      <c r="A158" s="27" t="s">
        <v>11</v>
      </c>
    </row>
    <row r="159" spans="1:1" x14ac:dyDescent="0.2">
      <c r="A159" s="27" t="s">
        <v>95</v>
      </c>
    </row>
    <row r="160" spans="1:1" x14ac:dyDescent="0.2">
      <c r="A160" s="26" t="s">
        <v>37</v>
      </c>
    </row>
    <row r="161" spans="1:1" x14ac:dyDescent="0.2">
      <c r="A161" s="27" t="s">
        <v>50</v>
      </c>
    </row>
    <row r="162" spans="1:1" x14ac:dyDescent="0.2">
      <c r="A162" s="26" t="s">
        <v>216</v>
      </c>
    </row>
    <row r="163" spans="1:1" x14ac:dyDescent="0.2">
      <c r="A163" s="26" t="s">
        <v>63</v>
      </c>
    </row>
    <row r="164" spans="1:1" x14ac:dyDescent="0.2">
      <c r="A164" s="26" t="s">
        <v>116</v>
      </c>
    </row>
    <row r="165" spans="1:1" x14ac:dyDescent="0.2">
      <c r="A165" s="27" t="s">
        <v>155</v>
      </c>
    </row>
    <row r="166" spans="1:1" x14ac:dyDescent="0.2">
      <c r="A166" s="26" t="s">
        <v>14</v>
      </c>
    </row>
    <row r="167" spans="1:1" x14ac:dyDescent="0.2">
      <c r="A167" s="27" t="s">
        <v>297</v>
      </c>
    </row>
    <row r="168" spans="1:1" x14ac:dyDescent="0.2">
      <c r="A168" s="26" t="s">
        <v>134</v>
      </c>
    </row>
    <row r="169" spans="1:1" x14ac:dyDescent="0.2">
      <c r="A169" s="27" t="s">
        <v>58</v>
      </c>
    </row>
    <row r="170" spans="1:1" x14ac:dyDescent="0.2">
      <c r="A170" s="26" t="s">
        <v>281</v>
      </c>
    </row>
    <row r="171" spans="1:1" x14ac:dyDescent="0.2">
      <c r="A171" s="27" t="s">
        <v>52</v>
      </c>
    </row>
    <row r="172" spans="1:1" x14ac:dyDescent="0.2">
      <c r="A172" s="26" t="s">
        <v>90</v>
      </c>
    </row>
    <row r="173" spans="1:1" x14ac:dyDescent="0.2">
      <c r="A173" s="27" t="s">
        <v>39</v>
      </c>
    </row>
    <row r="174" spans="1:1" x14ac:dyDescent="0.2">
      <c r="A174" s="26" t="s">
        <v>40</v>
      </c>
    </row>
    <row r="175" spans="1:1" x14ac:dyDescent="0.2">
      <c r="A175" s="27" t="s">
        <v>125</v>
      </c>
    </row>
    <row r="176" spans="1:1" x14ac:dyDescent="0.2">
      <c r="A176" s="26" t="s">
        <v>201</v>
      </c>
    </row>
    <row r="177" spans="1:1" x14ac:dyDescent="0.2">
      <c r="A177" s="27" t="s">
        <v>76</v>
      </c>
    </row>
    <row r="178" spans="1:1" x14ac:dyDescent="0.2">
      <c r="A178" s="26" t="s">
        <v>115</v>
      </c>
    </row>
    <row r="179" spans="1:1" x14ac:dyDescent="0.2">
      <c r="A179" s="26" t="s">
        <v>6</v>
      </c>
    </row>
    <row r="180" spans="1:1" x14ac:dyDescent="0.2">
      <c r="A180" s="27" t="s">
        <v>25</v>
      </c>
    </row>
    <row r="181" spans="1:1" x14ac:dyDescent="0.2">
      <c r="A181" s="26" t="s">
        <v>23</v>
      </c>
    </row>
    <row r="182" spans="1:1" x14ac:dyDescent="0.2">
      <c r="A182" s="27" t="s">
        <v>167</v>
      </c>
    </row>
    <row r="183" spans="1:1" x14ac:dyDescent="0.2">
      <c r="A183" s="26" t="s">
        <v>82</v>
      </c>
    </row>
    <row r="184" spans="1:1" x14ac:dyDescent="0.2">
      <c r="A184" s="27" t="s">
        <v>207</v>
      </c>
    </row>
    <row r="185" spans="1:1" x14ac:dyDescent="0.2">
      <c r="A185" s="26" t="s">
        <v>51</v>
      </c>
    </row>
    <row r="186" spans="1:1" x14ac:dyDescent="0.2">
      <c r="A186" s="27" t="s">
        <v>141</v>
      </c>
    </row>
    <row r="187" spans="1:1" x14ac:dyDescent="0.2">
      <c r="A187" s="26" t="s">
        <v>148</v>
      </c>
    </row>
    <row r="188" spans="1:1" x14ac:dyDescent="0.2">
      <c r="A188" s="27" t="s">
        <v>233</v>
      </c>
    </row>
    <row r="189" spans="1:1" x14ac:dyDescent="0.2">
      <c r="A189" s="26" t="s">
        <v>60</v>
      </c>
    </row>
    <row r="190" spans="1:1" x14ac:dyDescent="0.2">
      <c r="A190" s="27" t="s">
        <v>104</v>
      </c>
    </row>
    <row r="191" spans="1:1" x14ac:dyDescent="0.2">
      <c r="A191" s="26" t="s">
        <v>145</v>
      </c>
    </row>
    <row r="192" spans="1:1" x14ac:dyDescent="0.2">
      <c r="A192" s="27" t="s">
        <v>108</v>
      </c>
    </row>
    <row r="193" spans="1:1" x14ac:dyDescent="0.2">
      <c r="A193" s="26" t="s">
        <v>93</v>
      </c>
    </row>
    <row r="194" spans="1:1" x14ac:dyDescent="0.2">
      <c r="A194" s="27" t="s">
        <v>136</v>
      </c>
    </row>
    <row r="195" spans="1:1" x14ac:dyDescent="0.2">
      <c r="A195" s="26" t="s">
        <v>194</v>
      </c>
    </row>
    <row r="196" spans="1:1" x14ac:dyDescent="0.2">
      <c r="A196" s="27" t="s">
        <v>22</v>
      </c>
    </row>
    <row r="197" spans="1:1" x14ac:dyDescent="0.2">
      <c r="A197" s="26" t="s">
        <v>80</v>
      </c>
    </row>
    <row r="198" spans="1:1" x14ac:dyDescent="0.2">
      <c r="A198" s="27" t="s">
        <v>29</v>
      </c>
    </row>
    <row r="199" spans="1:1" x14ac:dyDescent="0.2">
      <c r="A199" s="26" t="s">
        <v>107</v>
      </c>
    </row>
    <row r="200" spans="1:1" x14ac:dyDescent="0.2">
      <c r="A200" s="27" t="s">
        <v>199</v>
      </c>
    </row>
    <row r="201" spans="1:1" x14ac:dyDescent="0.2">
      <c r="A201" s="26" t="s">
        <v>20</v>
      </c>
    </row>
    <row r="202" spans="1:1" x14ac:dyDescent="0.2">
      <c r="A202" s="27" t="s">
        <v>75</v>
      </c>
    </row>
    <row r="203" spans="1:1" x14ac:dyDescent="0.2">
      <c r="A203" s="26" t="s">
        <v>18</v>
      </c>
    </row>
    <row r="204" spans="1:1" x14ac:dyDescent="0.2">
      <c r="A204" s="27" t="s">
        <v>64</v>
      </c>
    </row>
    <row r="205" spans="1:1" x14ac:dyDescent="0.2">
      <c r="A205" s="26" t="s">
        <v>157</v>
      </c>
    </row>
    <row r="206" spans="1:1" x14ac:dyDescent="0.2">
      <c r="A206" s="26" t="s">
        <v>72</v>
      </c>
    </row>
    <row r="207" spans="1:1" x14ac:dyDescent="0.2">
      <c r="A207" s="27" t="s">
        <v>144</v>
      </c>
    </row>
    <row r="208" spans="1:1" x14ac:dyDescent="0.2">
      <c r="A208" s="27" t="s">
        <v>160</v>
      </c>
    </row>
    <row r="209" spans="1:1" x14ac:dyDescent="0.2">
      <c r="A209" s="26" t="s">
        <v>193</v>
      </c>
    </row>
    <row r="210" spans="1:1" x14ac:dyDescent="0.2">
      <c r="A210" s="27" t="s">
        <v>133</v>
      </c>
    </row>
    <row r="211" spans="1:1" x14ac:dyDescent="0.2">
      <c r="A211" s="26" t="s">
        <v>221</v>
      </c>
    </row>
    <row r="212" spans="1:1" x14ac:dyDescent="0.2">
      <c r="A212" s="27" t="s">
        <v>10</v>
      </c>
    </row>
    <row r="213" spans="1:1" x14ac:dyDescent="0.2">
      <c r="A213" s="26" t="s">
        <v>17</v>
      </c>
    </row>
    <row r="214" spans="1:1" x14ac:dyDescent="0.2">
      <c r="A214" s="32" t="s">
        <v>100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8"/>
  <sheetViews>
    <sheetView topLeftCell="A88" workbookViewId="0">
      <selection activeCell="B2" sqref="B2:B118"/>
    </sheetView>
  </sheetViews>
  <sheetFormatPr baseColWidth="10" defaultColWidth="8.83203125" defaultRowHeight="15" x14ac:dyDescent="0.2"/>
  <cols>
    <col min="1" max="1" width="34.33203125" style="5" bestFit="1" customWidth="1"/>
    <col min="2" max="2" width="17.33203125" style="5" customWidth="1"/>
    <col min="3" max="16384" width="8.83203125" style="5"/>
  </cols>
  <sheetData>
    <row r="1" spans="1:2" x14ac:dyDescent="0.2">
      <c r="A1" s="3" t="s">
        <v>301</v>
      </c>
      <c r="B1" s="4" t="s">
        <v>0</v>
      </c>
    </row>
    <row r="2" spans="1:2" x14ac:dyDescent="0.2">
      <c r="A2" s="18" t="s">
        <v>7</v>
      </c>
      <c r="B2" s="17"/>
    </row>
    <row r="3" spans="1:2" x14ac:dyDescent="0.2">
      <c r="A3" s="6" t="s">
        <v>15</v>
      </c>
      <c r="B3" s="7">
        <v>7708</v>
      </c>
    </row>
    <row r="4" spans="1:2" x14ac:dyDescent="0.2">
      <c r="A4" s="6" t="s">
        <v>16</v>
      </c>
      <c r="B4" s="7">
        <v>10238</v>
      </c>
    </row>
    <row r="5" spans="1:2" x14ac:dyDescent="0.2">
      <c r="A5" s="6" t="s">
        <v>19</v>
      </c>
      <c r="B5" s="7">
        <v>26210</v>
      </c>
    </row>
    <row r="6" spans="1:2" x14ac:dyDescent="0.2">
      <c r="A6" s="6" t="s">
        <v>26</v>
      </c>
      <c r="B6" s="7">
        <v>59116</v>
      </c>
    </row>
    <row r="7" spans="1:2" x14ac:dyDescent="0.2">
      <c r="A7" s="6" t="s">
        <v>27</v>
      </c>
      <c r="B7" s="7">
        <v>9126</v>
      </c>
    </row>
    <row r="8" spans="1:2" x14ac:dyDescent="0.2">
      <c r="A8" s="6" t="s">
        <v>28</v>
      </c>
      <c r="B8" s="7">
        <v>74451</v>
      </c>
    </row>
    <row r="9" spans="1:2" x14ac:dyDescent="0.2">
      <c r="A9" s="18" t="s">
        <v>31</v>
      </c>
      <c r="B9" s="17"/>
    </row>
    <row r="10" spans="1:2" x14ac:dyDescent="0.2">
      <c r="A10" s="6" t="s">
        <v>32</v>
      </c>
      <c r="B10" s="7">
        <v>47782</v>
      </c>
    </row>
    <row r="11" spans="1:2" x14ac:dyDescent="0.2">
      <c r="A11" s="6" t="s">
        <v>34</v>
      </c>
      <c r="B11" s="7">
        <v>10200</v>
      </c>
    </row>
    <row r="12" spans="1:2" x14ac:dyDescent="0.2">
      <c r="A12" s="6" t="s">
        <v>41</v>
      </c>
      <c r="B12" s="7">
        <v>7455</v>
      </c>
    </row>
    <row r="13" spans="1:2" x14ac:dyDescent="0.2">
      <c r="A13" s="6" t="s">
        <v>48</v>
      </c>
      <c r="B13" s="7">
        <v>16121</v>
      </c>
    </row>
    <row r="14" spans="1:2" x14ac:dyDescent="0.2">
      <c r="A14" s="6" t="s">
        <v>56</v>
      </c>
      <c r="B14" s="7">
        <v>6185</v>
      </c>
    </row>
    <row r="15" spans="1:2" x14ac:dyDescent="0.2">
      <c r="A15" s="6" t="s">
        <v>65</v>
      </c>
      <c r="B15" s="7">
        <v>38358</v>
      </c>
    </row>
    <row r="16" spans="1:2" x14ac:dyDescent="0.2">
      <c r="A16" s="6" t="s">
        <v>68</v>
      </c>
      <c r="B16" s="7">
        <v>51841</v>
      </c>
    </row>
    <row r="17" spans="1:2" x14ac:dyDescent="0.2">
      <c r="A17" s="6" t="s">
        <v>69</v>
      </c>
      <c r="B17" s="7">
        <v>21886</v>
      </c>
    </row>
    <row r="18" spans="1:2" x14ac:dyDescent="0.2">
      <c r="A18" s="6" t="s">
        <v>70</v>
      </c>
      <c r="B18" s="7">
        <v>12727</v>
      </c>
    </row>
    <row r="19" spans="1:2" x14ac:dyDescent="0.2">
      <c r="A19" s="6" t="s">
        <v>83</v>
      </c>
      <c r="B19" s="7">
        <v>31686</v>
      </c>
    </row>
    <row r="20" spans="1:2" x14ac:dyDescent="0.2">
      <c r="A20" s="6" t="s">
        <v>86</v>
      </c>
      <c r="B20" s="7">
        <v>11751</v>
      </c>
    </row>
    <row r="21" spans="1:2" x14ac:dyDescent="0.2">
      <c r="A21" s="6" t="s">
        <v>97</v>
      </c>
      <c r="B21" s="7">
        <v>136392</v>
      </c>
    </row>
    <row r="22" spans="1:2" x14ac:dyDescent="0.2">
      <c r="A22" s="6" t="s">
        <v>101</v>
      </c>
      <c r="B22" s="7">
        <v>13008</v>
      </c>
    </row>
    <row r="23" spans="1:2" x14ac:dyDescent="0.2">
      <c r="A23" s="6" t="s">
        <v>102</v>
      </c>
      <c r="B23" s="7">
        <v>17097</v>
      </c>
    </row>
    <row r="24" spans="1:2" x14ac:dyDescent="0.2">
      <c r="A24" s="6" t="s">
        <v>105</v>
      </c>
      <c r="B24" s="7">
        <v>14386</v>
      </c>
    </row>
    <row r="25" spans="1:2" x14ac:dyDescent="0.2">
      <c r="A25" s="6" t="s">
        <v>111</v>
      </c>
      <c r="B25" s="7">
        <v>21967</v>
      </c>
    </row>
    <row r="26" spans="1:2" x14ac:dyDescent="0.2">
      <c r="A26" s="6" t="s">
        <v>121</v>
      </c>
      <c r="B26" s="7">
        <v>43516</v>
      </c>
    </row>
    <row r="27" spans="1:2" x14ac:dyDescent="0.2">
      <c r="A27" s="6" t="s">
        <v>122</v>
      </c>
      <c r="B27" s="7">
        <v>72390</v>
      </c>
    </row>
    <row r="28" spans="1:2" x14ac:dyDescent="0.2">
      <c r="A28" s="6" t="s">
        <v>123</v>
      </c>
      <c r="B28" s="7">
        <v>104576</v>
      </c>
    </row>
    <row r="29" spans="1:2" x14ac:dyDescent="0.2">
      <c r="A29" s="6" t="s">
        <v>124</v>
      </c>
      <c r="B29" s="7">
        <v>18762</v>
      </c>
    </row>
    <row r="30" spans="1:2" x14ac:dyDescent="0.2">
      <c r="A30" s="6" t="s">
        <v>126</v>
      </c>
      <c r="B30" s="7">
        <v>5932</v>
      </c>
    </row>
    <row r="31" spans="1:2" x14ac:dyDescent="0.2">
      <c r="A31" s="6" t="s">
        <v>142</v>
      </c>
      <c r="B31" s="7">
        <v>8131</v>
      </c>
    </row>
    <row r="32" spans="1:2" x14ac:dyDescent="0.2">
      <c r="A32" s="18" t="s">
        <v>143</v>
      </c>
      <c r="B32" s="17"/>
    </row>
    <row r="33" spans="1:2" x14ac:dyDescent="0.2">
      <c r="A33" s="6" t="s">
        <v>149</v>
      </c>
      <c r="B33" s="7">
        <v>19835</v>
      </c>
    </row>
    <row r="34" spans="1:2" x14ac:dyDescent="0.2">
      <c r="A34" s="6" t="s">
        <v>153</v>
      </c>
      <c r="B34" s="7">
        <v>46552</v>
      </c>
    </row>
    <row r="35" spans="1:2" x14ac:dyDescent="0.2">
      <c r="A35" s="6" t="s">
        <v>156</v>
      </c>
      <c r="B35" s="7">
        <v>118131</v>
      </c>
    </row>
    <row r="36" spans="1:2" x14ac:dyDescent="0.2">
      <c r="A36" s="18" t="s">
        <v>158</v>
      </c>
      <c r="B36" s="17"/>
    </row>
    <row r="37" spans="1:2" x14ac:dyDescent="0.2">
      <c r="A37" s="6" t="s">
        <v>162</v>
      </c>
      <c r="B37" s="7">
        <v>138789</v>
      </c>
    </row>
    <row r="38" spans="1:2" x14ac:dyDescent="0.2">
      <c r="A38" s="6" t="s">
        <v>164</v>
      </c>
      <c r="B38" s="7">
        <v>29411</v>
      </c>
    </row>
    <row r="39" spans="1:2" x14ac:dyDescent="0.2">
      <c r="A39" s="6" t="s">
        <v>169</v>
      </c>
      <c r="B39" s="7">
        <v>10130</v>
      </c>
    </row>
    <row r="40" spans="1:2" x14ac:dyDescent="0.2">
      <c r="A40" s="6" t="s">
        <v>170</v>
      </c>
      <c r="B40" s="7">
        <v>148683</v>
      </c>
    </row>
    <row r="41" spans="1:2" x14ac:dyDescent="0.2">
      <c r="A41" s="6" t="s">
        <v>174</v>
      </c>
      <c r="B41" s="7">
        <v>88768</v>
      </c>
    </row>
    <row r="42" spans="1:2" x14ac:dyDescent="0.2">
      <c r="A42" s="6" t="s">
        <v>177</v>
      </c>
      <c r="B42" s="7">
        <v>71092</v>
      </c>
    </row>
    <row r="43" spans="1:2" x14ac:dyDescent="0.2">
      <c r="A43" s="6" t="s">
        <v>178</v>
      </c>
      <c r="B43" s="7">
        <v>127509</v>
      </c>
    </row>
    <row r="44" spans="1:2" x14ac:dyDescent="0.2">
      <c r="A44" s="6" t="s">
        <v>163</v>
      </c>
      <c r="B44" s="7">
        <v>10238</v>
      </c>
    </row>
    <row r="45" spans="1:2" x14ac:dyDescent="0.2">
      <c r="A45" s="18" t="s">
        <v>180</v>
      </c>
      <c r="B45" s="17"/>
    </row>
    <row r="46" spans="1:2" x14ac:dyDescent="0.2">
      <c r="A46" s="6" t="s">
        <v>181</v>
      </c>
      <c r="B46" s="7">
        <v>85384</v>
      </c>
    </row>
    <row r="47" spans="1:2" x14ac:dyDescent="0.2">
      <c r="A47" s="6" t="s">
        <v>184</v>
      </c>
      <c r="B47" s="7">
        <v>9572</v>
      </c>
    </row>
    <row r="48" spans="1:2" x14ac:dyDescent="0.2">
      <c r="A48" s="18" t="s">
        <v>188</v>
      </c>
      <c r="B48" s="17"/>
    </row>
    <row r="49" spans="1:2" x14ac:dyDescent="0.2">
      <c r="A49" s="6" t="s">
        <v>190</v>
      </c>
      <c r="B49" s="7">
        <v>171677</v>
      </c>
    </row>
    <row r="50" spans="1:2" x14ac:dyDescent="0.2">
      <c r="A50" s="6" t="s">
        <v>197</v>
      </c>
      <c r="B50" s="7">
        <v>68040</v>
      </c>
    </row>
    <row r="51" spans="1:2" x14ac:dyDescent="0.2">
      <c r="A51" s="6" t="s">
        <v>203</v>
      </c>
      <c r="B51" s="7">
        <v>13791</v>
      </c>
    </row>
    <row r="52" spans="1:2" x14ac:dyDescent="0.2">
      <c r="A52" s="6" t="s">
        <v>205</v>
      </c>
      <c r="B52" s="7">
        <v>652202</v>
      </c>
    </row>
    <row r="53" spans="1:2" x14ac:dyDescent="0.2">
      <c r="A53" s="6" t="s">
        <v>210</v>
      </c>
      <c r="B53" s="7">
        <v>29436</v>
      </c>
    </row>
    <row r="54" spans="1:2" x14ac:dyDescent="0.2">
      <c r="A54" s="6" t="s">
        <v>211</v>
      </c>
      <c r="B54" s="7">
        <v>89313</v>
      </c>
    </row>
    <row r="55" spans="1:2" x14ac:dyDescent="0.2">
      <c r="A55" s="6" t="s">
        <v>213</v>
      </c>
      <c r="B55" s="7">
        <v>13330</v>
      </c>
    </row>
    <row r="56" spans="1:2" x14ac:dyDescent="0.2">
      <c r="A56" s="6" t="s">
        <v>218</v>
      </c>
      <c r="B56" s="7">
        <v>17838</v>
      </c>
    </row>
    <row r="57" spans="1:2" x14ac:dyDescent="0.2">
      <c r="A57" s="6" t="s">
        <v>220</v>
      </c>
      <c r="B57" s="7">
        <v>54285</v>
      </c>
    </row>
    <row r="58" spans="1:2" x14ac:dyDescent="0.2">
      <c r="A58" s="6" t="s">
        <v>222</v>
      </c>
      <c r="B58" s="7">
        <v>108926</v>
      </c>
    </row>
    <row r="59" spans="1:2" x14ac:dyDescent="0.2">
      <c r="A59" s="6" t="s">
        <v>223</v>
      </c>
      <c r="B59" s="7">
        <v>144161</v>
      </c>
    </row>
    <row r="60" spans="1:2" x14ac:dyDescent="0.2">
      <c r="A60" s="18" t="s">
        <v>226</v>
      </c>
      <c r="B60" s="17"/>
    </row>
    <row r="61" spans="1:2" x14ac:dyDescent="0.2">
      <c r="A61" s="6" t="s">
        <v>228</v>
      </c>
      <c r="B61" s="7">
        <v>217411</v>
      </c>
    </row>
    <row r="62" spans="1:2" x14ac:dyDescent="0.2">
      <c r="A62" s="6" t="s">
        <v>230</v>
      </c>
      <c r="B62" s="7">
        <v>115044</v>
      </c>
    </row>
    <row r="63" spans="1:2" x14ac:dyDescent="0.2">
      <c r="A63" s="6" t="s">
        <v>231</v>
      </c>
      <c r="B63" s="7">
        <v>8146</v>
      </c>
    </row>
    <row r="64" spans="1:2" x14ac:dyDescent="0.2">
      <c r="A64" s="6" t="s">
        <v>232</v>
      </c>
      <c r="B64" s="7">
        <v>122316</v>
      </c>
    </row>
    <row r="65" spans="1:2" x14ac:dyDescent="0.2">
      <c r="A65" s="6" t="s">
        <v>234</v>
      </c>
      <c r="B65" s="7">
        <v>7297</v>
      </c>
    </row>
    <row r="66" spans="1:2" x14ac:dyDescent="0.2">
      <c r="A66" s="6" t="s">
        <v>238</v>
      </c>
      <c r="B66" s="7">
        <v>8864</v>
      </c>
    </row>
    <row r="67" spans="1:2" x14ac:dyDescent="0.2">
      <c r="A67" s="6" t="s">
        <v>241</v>
      </c>
      <c r="B67" s="7">
        <v>113623</v>
      </c>
    </row>
    <row r="68" spans="1:2" x14ac:dyDescent="0.2">
      <c r="A68" s="18" t="s">
        <v>242</v>
      </c>
      <c r="B68" s="17"/>
    </row>
    <row r="69" spans="1:2" x14ac:dyDescent="0.2">
      <c r="A69" s="6" t="s">
        <v>246</v>
      </c>
      <c r="B69" s="7">
        <v>14485</v>
      </c>
    </row>
    <row r="70" spans="1:2" x14ac:dyDescent="0.2">
      <c r="A70" s="6" t="s">
        <v>247</v>
      </c>
      <c r="B70" s="7">
        <v>94351</v>
      </c>
    </row>
    <row r="71" spans="1:2" x14ac:dyDescent="0.2">
      <c r="A71" s="6" t="s">
        <v>248</v>
      </c>
      <c r="B71" s="7">
        <v>379535</v>
      </c>
    </row>
    <row r="72" spans="1:2" x14ac:dyDescent="0.2">
      <c r="A72" s="18" t="s">
        <v>250</v>
      </c>
      <c r="B72" s="17"/>
    </row>
    <row r="73" spans="1:2" x14ac:dyDescent="0.2">
      <c r="A73" s="6" t="s">
        <v>253</v>
      </c>
      <c r="B73" s="7">
        <v>9927</v>
      </c>
    </row>
    <row r="74" spans="1:2" x14ac:dyDescent="0.2">
      <c r="A74" s="6" t="s">
        <v>255</v>
      </c>
      <c r="B74" s="7">
        <v>64049</v>
      </c>
    </row>
    <row r="75" spans="1:2" x14ac:dyDescent="0.2">
      <c r="A75" s="6" t="s">
        <v>257</v>
      </c>
      <c r="B75" s="7">
        <v>48455</v>
      </c>
    </row>
    <row r="76" spans="1:2" x14ac:dyDescent="0.2">
      <c r="A76" s="6" t="s">
        <v>263</v>
      </c>
      <c r="B76" s="7">
        <v>11062</v>
      </c>
    </row>
    <row r="77" spans="1:2" x14ac:dyDescent="0.2">
      <c r="A77" s="6" t="s">
        <v>265</v>
      </c>
      <c r="B77" s="7">
        <v>6452</v>
      </c>
    </row>
    <row r="78" spans="1:2" x14ac:dyDescent="0.2">
      <c r="A78" s="6" t="s">
        <v>268</v>
      </c>
      <c r="B78" s="7">
        <v>357082</v>
      </c>
    </row>
    <row r="79" spans="1:2" x14ac:dyDescent="0.2">
      <c r="A79" s="6" t="s">
        <v>269</v>
      </c>
      <c r="B79" s="7">
        <v>67254</v>
      </c>
    </row>
    <row r="80" spans="1:2" x14ac:dyDescent="0.2">
      <c r="A80" s="18" t="s">
        <v>270</v>
      </c>
      <c r="B80" s="17"/>
    </row>
    <row r="81" spans="1:2" x14ac:dyDescent="0.2">
      <c r="A81" s="6" t="s">
        <v>271</v>
      </c>
      <c r="B81" s="7">
        <v>26256</v>
      </c>
    </row>
    <row r="82" spans="1:2" x14ac:dyDescent="0.2">
      <c r="A82" s="6" t="s">
        <v>272</v>
      </c>
      <c r="B82" s="7">
        <v>47468</v>
      </c>
    </row>
    <row r="83" spans="1:2" x14ac:dyDescent="0.2">
      <c r="A83" s="18" t="s">
        <v>274</v>
      </c>
      <c r="B83" s="17"/>
    </row>
    <row r="84" spans="1:2" x14ac:dyDescent="0.2">
      <c r="A84" s="6" t="s">
        <v>282</v>
      </c>
      <c r="B84" s="7">
        <v>118020</v>
      </c>
    </row>
    <row r="85" spans="1:2" x14ac:dyDescent="0.2">
      <c r="A85" s="18" t="s">
        <v>283</v>
      </c>
      <c r="B85" s="17"/>
    </row>
    <row r="86" spans="1:2" x14ac:dyDescent="0.2">
      <c r="A86" s="18" t="s">
        <v>285</v>
      </c>
      <c r="B86" s="17"/>
    </row>
    <row r="87" spans="1:2" x14ac:dyDescent="0.2">
      <c r="A87" s="6" t="s">
        <v>288</v>
      </c>
      <c r="B87" s="7">
        <v>73161</v>
      </c>
    </row>
    <row r="88" spans="1:2" x14ac:dyDescent="0.2">
      <c r="A88" s="6" t="s">
        <v>290</v>
      </c>
      <c r="B88" s="7">
        <v>16597</v>
      </c>
    </row>
    <row r="89" spans="1:2" x14ac:dyDescent="0.2">
      <c r="A89" s="6" t="s">
        <v>295</v>
      </c>
      <c r="B89" s="7">
        <v>110158</v>
      </c>
    </row>
    <row r="90" spans="1:2" x14ac:dyDescent="0.2">
      <c r="A90" s="6" t="s">
        <v>296</v>
      </c>
      <c r="B90" s="7">
        <v>42257</v>
      </c>
    </row>
    <row r="91" spans="1:2" x14ac:dyDescent="0.2">
      <c r="A91" s="6" t="s">
        <v>298</v>
      </c>
      <c r="B91" s="7">
        <v>10194</v>
      </c>
    </row>
    <row r="92" spans="1:2" x14ac:dyDescent="0.2">
      <c r="A92" s="18" t="s">
        <v>200</v>
      </c>
      <c r="B92" s="17"/>
    </row>
    <row r="93" spans="1:2" x14ac:dyDescent="0.2">
      <c r="A93" s="18" t="s">
        <v>168</v>
      </c>
      <c r="B93" s="17"/>
    </row>
    <row r="94" spans="1:2" x14ac:dyDescent="0.2">
      <c r="A94" s="18" t="s">
        <v>92</v>
      </c>
      <c r="B94" s="17"/>
    </row>
    <row r="95" spans="1:2" x14ac:dyDescent="0.2">
      <c r="A95" s="18" t="s">
        <v>195</v>
      </c>
      <c r="B95" s="17"/>
    </row>
    <row r="96" spans="1:2" x14ac:dyDescent="0.2">
      <c r="A96" s="18" t="s">
        <v>209</v>
      </c>
      <c r="B96" s="17"/>
    </row>
    <row r="97" spans="1:2" x14ac:dyDescent="0.2">
      <c r="A97" s="6" t="s">
        <v>161</v>
      </c>
      <c r="B97" s="7">
        <v>36268</v>
      </c>
    </row>
    <row r="98" spans="1:2" x14ac:dyDescent="0.2">
      <c r="A98" s="6" t="s">
        <v>251</v>
      </c>
      <c r="B98" s="7">
        <v>604688</v>
      </c>
    </row>
    <row r="99" spans="1:2" x14ac:dyDescent="0.2">
      <c r="A99" s="6" t="s">
        <v>286</v>
      </c>
      <c r="B99" s="7">
        <v>56552</v>
      </c>
    </row>
    <row r="100" spans="1:2" x14ac:dyDescent="0.2">
      <c r="A100" s="6" t="s">
        <v>261</v>
      </c>
      <c r="B100" s="7">
        <v>806610</v>
      </c>
    </row>
    <row r="101" spans="1:2" x14ac:dyDescent="0.2">
      <c r="A101" s="19" t="s">
        <v>229</v>
      </c>
      <c r="B101" s="7">
        <v>111098</v>
      </c>
    </row>
    <row r="102" spans="1:2" x14ac:dyDescent="0.2">
      <c r="A102" s="19" t="s">
        <v>79</v>
      </c>
      <c r="B102" s="7">
        <v>34271</v>
      </c>
    </row>
    <row r="103" spans="1:2" x14ac:dyDescent="0.2">
      <c r="A103" s="19" t="s">
        <v>208</v>
      </c>
      <c r="B103" s="7">
        <v>616112</v>
      </c>
    </row>
    <row r="104" spans="1:2" x14ac:dyDescent="0.2">
      <c r="A104" s="19" t="s">
        <v>185</v>
      </c>
      <c r="B104" s="7">
        <v>165046</v>
      </c>
    </row>
    <row r="105" spans="1:2" x14ac:dyDescent="0.2">
      <c r="A105" s="19" t="s">
        <v>237</v>
      </c>
      <c r="B105" s="7">
        <v>1443633</v>
      </c>
    </row>
    <row r="106" spans="1:2" x14ac:dyDescent="0.2">
      <c r="A106" s="19" t="s">
        <v>299</v>
      </c>
      <c r="B106" s="7">
        <v>15631</v>
      </c>
    </row>
    <row r="107" spans="1:2" x14ac:dyDescent="0.2">
      <c r="A107" s="19" t="s">
        <v>152</v>
      </c>
      <c r="B107" s="7">
        <v>4652897</v>
      </c>
    </row>
    <row r="108" spans="1:2" x14ac:dyDescent="0.2">
      <c r="A108" s="19" t="s">
        <v>179</v>
      </c>
      <c r="B108" s="7">
        <v>16867</v>
      </c>
    </row>
    <row r="109" spans="1:2" x14ac:dyDescent="0.2">
      <c r="A109" s="19" t="s">
        <v>244</v>
      </c>
      <c r="B109" s="7">
        <v>35461</v>
      </c>
    </row>
    <row r="110" spans="1:2" x14ac:dyDescent="0.2">
      <c r="A110" s="19" t="s">
        <v>264</v>
      </c>
      <c r="B110" s="7">
        <v>191328</v>
      </c>
    </row>
    <row r="111" spans="1:2" x14ac:dyDescent="0.2">
      <c r="A111" s="19" t="s">
        <v>279</v>
      </c>
      <c r="B111" s="7">
        <v>104426</v>
      </c>
    </row>
    <row r="112" spans="1:2" x14ac:dyDescent="0.2">
      <c r="A112" s="19" t="s">
        <v>173</v>
      </c>
      <c r="B112" s="7">
        <v>261607</v>
      </c>
    </row>
    <row r="113" spans="1:2" x14ac:dyDescent="0.2">
      <c r="A113" s="19" t="s">
        <v>245</v>
      </c>
      <c r="B113" s="7">
        <v>28267</v>
      </c>
    </row>
    <row r="114" spans="1:2" x14ac:dyDescent="0.2">
      <c r="A114" s="19" t="s">
        <v>166</v>
      </c>
      <c r="B114" s="7">
        <v>11224</v>
      </c>
    </row>
    <row r="115" spans="1:2" x14ac:dyDescent="0.2">
      <c r="A115" s="19" t="s">
        <v>151</v>
      </c>
      <c r="B115" s="7">
        <v>102452</v>
      </c>
    </row>
    <row r="116" spans="1:2" x14ac:dyDescent="0.2">
      <c r="A116" s="19" t="s">
        <v>275</v>
      </c>
      <c r="B116" s="7">
        <v>11252</v>
      </c>
    </row>
    <row r="117" spans="1:2" x14ac:dyDescent="0.2">
      <c r="A117" s="19" t="s">
        <v>262</v>
      </c>
      <c r="B117" s="7">
        <v>50427</v>
      </c>
    </row>
    <row r="118" spans="1:2" x14ac:dyDescent="0.2">
      <c r="A118" s="19" t="s">
        <v>252</v>
      </c>
      <c r="B118" s="7">
        <v>66254</v>
      </c>
    </row>
  </sheetData>
  <phoneticPr fontId="7" type="noConversion"/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37F59-E289-4020-9545-405494F7BCFE}">
  <dimension ref="A1:B100"/>
  <sheetViews>
    <sheetView topLeftCell="A65" workbookViewId="0">
      <selection activeCell="B2" sqref="B2:B100"/>
    </sheetView>
  </sheetViews>
  <sheetFormatPr baseColWidth="10" defaultColWidth="8.83203125" defaultRowHeight="15" x14ac:dyDescent="0.2"/>
  <cols>
    <col min="1" max="1" width="34.33203125" style="8" bestFit="1" customWidth="1"/>
    <col min="2" max="2" width="15.33203125" style="8" bestFit="1" customWidth="1"/>
    <col min="3" max="16384" width="8.83203125" style="8"/>
  </cols>
  <sheetData>
    <row r="1" spans="1:2" x14ac:dyDescent="0.2">
      <c r="A1" s="9" t="s">
        <v>301</v>
      </c>
      <c r="B1" s="10" t="s">
        <v>1</v>
      </c>
    </row>
    <row r="2" spans="1:2" x14ac:dyDescent="0.2">
      <c r="A2" s="11" t="s">
        <v>7</v>
      </c>
      <c r="B2" s="7">
        <v>6390</v>
      </c>
    </row>
    <row r="3" spans="1:2" x14ac:dyDescent="0.2">
      <c r="A3" s="11" t="s">
        <v>12</v>
      </c>
      <c r="B3" s="7">
        <v>14164</v>
      </c>
    </row>
    <row r="4" spans="1:2" x14ac:dyDescent="0.2">
      <c r="A4" s="11" t="s">
        <v>13</v>
      </c>
      <c r="B4" s="7">
        <v>9941</v>
      </c>
    </row>
    <row r="5" spans="1:2" x14ac:dyDescent="0.2">
      <c r="A5" s="11" t="s">
        <v>31</v>
      </c>
      <c r="B5" s="7">
        <v>9979</v>
      </c>
    </row>
    <row r="6" spans="1:2" x14ac:dyDescent="0.2">
      <c r="A6" s="11" t="s">
        <v>35</v>
      </c>
      <c r="B6" s="7">
        <v>9515</v>
      </c>
    </row>
    <row r="7" spans="1:2" x14ac:dyDescent="0.2">
      <c r="A7" s="11" t="s">
        <v>38</v>
      </c>
      <c r="B7" s="7">
        <v>10859</v>
      </c>
    </row>
    <row r="8" spans="1:2" x14ac:dyDescent="0.2">
      <c r="A8" s="11" t="s">
        <v>44</v>
      </c>
      <c r="B8" s="7">
        <v>7599</v>
      </c>
    </row>
    <row r="9" spans="1:2" x14ac:dyDescent="0.2">
      <c r="A9" s="11" t="s">
        <v>46</v>
      </c>
      <c r="B9" s="7">
        <v>11100</v>
      </c>
    </row>
    <row r="10" spans="1:2" x14ac:dyDescent="0.2">
      <c r="A10" s="11" t="s">
        <v>49</v>
      </c>
      <c r="B10" s="7">
        <v>10930</v>
      </c>
    </row>
    <row r="11" spans="1:2" x14ac:dyDescent="0.2">
      <c r="A11" s="11" t="s">
        <v>54</v>
      </c>
      <c r="B11" s="7">
        <v>26272</v>
      </c>
    </row>
    <row r="12" spans="1:2" x14ac:dyDescent="0.2">
      <c r="A12" s="11" t="s">
        <v>70</v>
      </c>
      <c r="B12" s="7">
        <v>14350</v>
      </c>
    </row>
    <row r="13" spans="1:2" x14ac:dyDescent="0.2">
      <c r="A13" s="11" t="s">
        <v>78</v>
      </c>
      <c r="B13" s="7">
        <v>9142</v>
      </c>
    </row>
    <row r="14" spans="1:2" x14ac:dyDescent="0.2">
      <c r="A14" s="11" t="s">
        <v>79</v>
      </c>
      <c r="B14" s="7">
        <v>35665</v>
      </c>
    </row>
    <row r="15" spans="1:2" x14ac:dyDescent="0.2">
      <c r="A15" s="11" t="s">
        <v>92</v>
      </c>
      <c r="B15" s="7">
        <v>7269</v>
      </c>
    </row>
    <row r="16" spans="1:2" x14ac:dyDescent="0.2">
      <c r="A16" s="11" t="s">
        <v>109</v>
      </c>
      <c r="B16" s="7">
        <v>8049</v>
      </c>
    </row>
    <row r="17" spans="1:2" x14ac:dyDescent="0.2">
      <c r="A17" s="11" t="s">
        <v>110</v>
      </c>
      <c r="B17" s="7">
        <v>9044</v>
      </c>
    </row>
    <row r="18" spans="1:2" x14ac:dyDescent="0.2">
      <c r="A18" s="11" t="s">
        <v>118</v>
      </c>
      <c r="B18" s="7">
        <v>7570</v>
      </c>
    </row>
    <row r="19" spans="1:2" x14ac:dyDescent="0.2">
      <c r="A19" s="11" t="s">
        <v>121</v>
      </c>
      <c r="B19" s="7">
        <v>7268</v>
      </c>
    </row>
    <row r="20" spans="1:2" x14ac:dyDescent="0.2">
      <c r="A20" s="11" t="s">
        <v>127</v>
      </c>
      <c r="B20" s="7">
        <v>6419</v>
      </c>
    </row>
    <row r="21" spans="1:2" x14ac:dyDescent="0.2">
      <c r="A21" s="11" t="s">
        <v>129</v>
      </c>
      <c r="B21" s="7">
        <v>15820</v>
      </c>
    </row>
    <row r="22" spans="1:2" x14ac:dyDescent="0.2">
      <c r="A22" s="11" t="s">
        <v>139</v>
      </c>
      <c r="B22" s="7">
        <v>6208</v>
      </c>
    </row>
    <row r="23" spans="1:2" x14ac:dyDescent="0.2">
      <c r="A23" s="11" t="s">
        <v>140</v>
      </c>
      <c r="B23" s="7">
        <v>13856</v>
      </c>
    </row>
    <row r="24" spans="1:2" x14ac:dyDescent="0.2">
      <c r="A24" s="11" t="s">
        <v>143</v>
      </c>
      <c r="B24" s="7">
        <v>6380</v>
      </c>
    </row>
    <row r="25" spans="1:2" x14ac:dyDescent="0.2">
      <c r="A25" s="11" t="s">
        <v>146</v>
      </c>
      <c r="B25" s="7">
        <v>6443</v>
      </c>
    </row>
    <row r="26" spans="1:2" x14ac:dyDescent="0.2">
      <c r="A26" s="11" t="s">
        <v>152</v>
      </c>
      <c r="B26" s="7">
        <v>311662</v>
      </c>
    </row>
    <row r="27" spans="1:2" x14ac:dyDescent="0.2">
      <c r="A27" s="11" t="s">
        <v>153</v>
      </c>
      <c r="B27" s="7">
        <v>13090</v>
      </c>
    </row>
    <row r="28" spans="1:2" x14ac:dyDescent="0.2">
      <c r="A28" s="11" t="s">
        <v>154</v>
      </c>
      <c r="B28" s="7">
        <v>8865</v>
      </c>
    </row>
    <row r="29" spans="1:2" x14ac:dyDescent="0.2">
      <c r="A29" s="11" t="s">
        <v>158</v>
      </c>
      <c r="B29" s="7">
        <v>33580</v>
      </c>
    </row>
    <row r="30" spans="1:2" x14ac:dyDescent="0.2">
      <c r="A30" s="11" t="s">
        <v>159</v>
      </c>
      <c r="B30" s="7">
        <v>22618</v>
      </c>
    </row>
    <row r="31" spans="1:2" x14ac:dyDescent="0.2">
      <c r="A31" s="11" t="s">
        <v>161</v>
      </c>
      <c r="B31" s="7">
        <v>243380</v>
      </c>
    </row>
    <row r="32" spans="1:2" x14ac:dyDescent="0.2">
      <c r="A32" s="11" t="s">
        <v>162</v>
      </c>
      <c r="B32" s="7">
        <v>11440</v>
      </c>
    </row>
    <row r="33" spans="1:2" x14ac:dyDescent="0.2">
      <c r="A33" s="11" t="s">
        <v>168</v>
      </c>
      <c r="B33" s="7">
        <v>8737</v>
      </c>
    </row>
    <row r="34" spans="1:2" x14ac:dyDescent="0.2">
      <c r="A34" s="11" t="s">
        <v>172</v>
      </c>
      <c r="B34" s="7">
        <v>17802</v>
      </c>
    </row>
    <row r="35" spans="1:2" x14ac:dyDescent="0.2">
      <c r="A35" s="11" t="s">
        <v>173</v>
      </c>
      <c r="B35" s="7">
        <v>154789</v>
      </c>
    </row>
    <row r="36" spans="1:2" x14ac:dyDescent="0.2">
      <c r="A36" s="11" t="s">
        <v>174</v>
      </c>
      <c r="B36" s="7">
        <v>42741</v>
      </c>
    </row>
    <row r="37" spans="1:2" x14ac:dyDescent="0.2">
      <c r="A37" s="11" t="s">
        <v>175</v>
      </c>
      <c r="B37" s="7">
        <v>7156</v>
      </c>
    </row>
    <row r="38" spans="1:2" x14ac:dyDescent="0.2">
      <c r="A38" s="11" t="s">
        <v>176</v>
      </c>
      <c r="B38" s="7">
        <v>6950</v>
      </c>
    </row>
    <row r="39" spans="1:2" x14ac:dyDescent="0.2">
      <c r="A39" s="11" t="s">
        <v>178</v>
      </c>
      <c r="B39" s="7">
        <v>28665</v>
      </c>
    </row>
    <row r="40" spans="1:2" x14ac:dyDescent="0.2">
      <c r="A40" s="11" t="s">
        <v>179</v>
      </c>
      <c r="B40" s="7">
        <v>21107</v>
      </c>
    </row>
    <row r="41" spans="1:2" x14ac:dyDescent="0.2">
      <c r="A41" s="11" t="s">
        <v>180</v>
      </c>
      <c r="B41" s="7">
        <v>6730</v>
      </c>
    </row>
    <row r="42" spans="1:2" x14ac:dyDescent="0.2">
      <c r="A42" s="11" t="s">
        <v>185</v>
      </c>
      <c r="B42" s="7">
        <v>25166</v>
      </c>
    </row>
    <row r="43" spans="1:2" x14ac:dyDescent="0.2">
      <c r="A43" s="11" t="s">
        <v>186</v>
      </c>
      <c r="B43" s="7">
        <v>20041</v>
      </c>
    </row>
    <row r="44" spans="1:2" x14ac:dyDescent="0.2">
      <c r="A44" s="11" t="s">
        <v>188</v>
      </c>
      <c r="B44" s="7">
        <v>8219</v>
      </c>
    </row>
    <row r="45" spans="1:2" x14ac:dyDescent="0.2">
      <c r="A45" s="11" t="s">
        <v>189</v>
      </c>
      <c r="B45" s="7">
        <v>6138</v>
      </c>
    </row>
    <row r="46" spans="1:2" x14ac:dyDescent="0.2">
      <c r="A46" s="11" t="s">
        <v>190</v>
      </c>
      <c r="B46" s="7">
        <v>24914</v>
      </c>
    </row>
    <row r="47" spans="1:2" x14ac:dyDescent="0.2">
      <c r="A47" s="11" t="s">
        <v>191</v>
      </c>
      <c r="B47" s="7">
        <v>268274</v>
      </c>
    </row>
    <row r="48" spans="1:2" x14ac:dyDescent="0.2">
      <c r="A48" s="11" t="s">
        <v>195</v>
      </c>
      <c r="B48" s="7">
        <v>6873</v>
      </c>
    </row>
    <row r="49" spans="1:2" x14ac:dyDescent="0.2">
      <c r="A49" s="11" t="s">
        <v>198</v>
      </c>
      <c r="B49" s="7">
        <v>7389</v>
      </c>
    </row>
    <row r="50" spans="1:2" x14ac:dyDescent="0.2">
      <c r="A50" s="11" t="s">
        <v>200</v>
      </c>
      <c r="B50" s="7">
        <v>26465</v>
      </c>
    </row>
    <row r="51" spans="1:2" x14ac:dyDescent="0.2">
      <c r="A51" s="11" t="s">
        <v>204</v>
      </c>
      <c r="B51" s="7">
        <v>8474</v>
      </c>
    </row>
    <row r="52" spans="1:2" x14ac:dyDescent="0.2">
      <c r="A52" s="11" t="s">
        <v>205</v>
      </c>
      <c r="B52" s="7">
        <v>79092</v>
      </c>
    </row>
    <row r="53" spans="1:2" x14ac:dyDescent="0.2">
      <c r="A53" s="11" t="s">
        <v>208</v>
      </c>
      <c r="B53" s="7">
        <v>231088</v>
      </c>
    </row>
    <row r="54" spans="1:2" x14ac:dyDescent="0.2">
      <c r="A54" s="11" t="s">
        <v>209</v>
      </c>
      <c r="B54" s="7">
        <v>11328</v>
      </c>
    </row>
    <row r="55" spans="1:2" x14ac:dyDescent="0.2">
      <c r="A55" s="11" t="s">
        <v>210</v>
      </c>
      <c r="B55" s="7">
        <v>82744</v>
      </c>
    </row>
    <row r="56" spans="1:2" x14ac:dyDescent="0.2">
      <c r="A56" s="11" t="s">
        <v>212</v>
      </c>
      <c r="B56" s="7">
        <v>7827</v>
      </c>
    </row>
    <row r="57" spans="1:2" x14ac:dyDescent="0.2">
      <c r="A57" s="11" t="s">
        <v>213</v>
      </c>
      <c r="B57" s="7">
        <v>25824</v>
      </c>
    </row>
    <row r="58" spans="1:2" x14ac:dyDescent="0.2">
      <c r="A58" s="11" t="s">
        <v>220</v>
      </c>
      <c r="B58" s="7">
        <v>38408</v>
      </c>
    </row>
    <row r="59" spans="1:2" x14ac:dyDescent="0.2">
      <c r="A59" s="11" t="s">
        <v>222</v>
      </c>
      <c r="B59" s="7">
        <v>12142</v>
      </c>
    </row>
    <row r="60" spans="1:2" x14ac:dyDescent="0.2">
      <c r="A60" s="11" t="s">
        <v>223</v>
      </c>
      <c r="B60" s="7">
        <v>30852</v>
      </c>
    </row>
    <row r="61" spans="1:2" x14ac:dyDescent="0.2">
      <c r="A61" s="11" t="s">
        <v>226</v>
      </c>
      <c r="B61" s="7">
        <v>7172</v>
      </c>
    </row>
    <row r="62" spans="1:2" x14ac:dyDescent="0.2">
      <c r="A62" s="11" t="s">
        <v>228</v>
      </c>
      <c r="B62" s="7">
        <v>7606</v>
      </c>
    </row>
    <row r="63" spans="1:2" x14ac:dyDescent="0.2">
      <c r="A63" s="11" t="s">
        <v>229</v>
      </c>
      <c r="B63" s="7">
        <v>40688</v>
      </c>
    </row>
    <row r="64" spans="1:2" x14ac:dyDescent="0.2">
      <c r="A64" s="11" t="s">
        <v>232</v>
      </c>
      <c r="B64" s="7">
        <v>56178</v>
      </c>
    </row>
    <row r="65" spans="1:2" x14ac:dyDescent="0.2">
      <c r="A65" s="11" t="s">
        <v>234</v>
      </c>
      <c r="B65" s="7">
        <v>8502</v>
      </c>
    </row>
    <row r="66" spans="1:2" x14ac:dyDescent="0.2">
      <c r="A66" s="11" t="s">
        <v>237</v>
      </c>
      <c r="B66" s="7">
        <v>197696</v>
      </c>
    </row>
    <row r="67" spans="1:2" x14ac:dyDescent="0.2">
      <c r="A67" s="11" t="s">
        <v>240</v>
      </c>
      <c r="B67" s="7">
        <v>21897</v>
      </c>
    </row>
    <row r="68" spans="1:2" x14ac:dyDescent="0.2">
      <c r="A68" s="11" t="s">
        <v>241</v>
      </c>
      <c r="B68" s="7">
        <v>9409</v>
      </c>
    </row>
    <row r="69" spans="1:2" x14ac:dyDescent="0.2">
      <c r="A69" s="11" t="s">
        <v>242</v>
      </c>
      <c r="B69" s="7">
        <v>33114</v>
      </c>
    </row>
    <row r="70" spans="1:2" x14ac:dyDescent="0.2">
      <c r="A70" s="11" t="s">
        <v>244</v>
      </c>
      <c r="B70" s="7">
        <v>19660</v>
      </c>
    </row>
    <row r="71" spans="1:2" x14ac:dyDescent="0.2">
      <c r="A71" s="11" t="s">
        <v>245</v>
      </c>
      <c r="B71" s="7">
        <v>9647</v>
      </c>
    </row>
    <row r="72" spans="1:2" x14ac:dyDescent="0.2">
      <c r="A72" s="11" t="s">
        <v>250</v>
      </c>
      <c r="B72" s="7">
        <v>227480</v>
      </c>
    </row>
    <row r="73" spans="1:2" x14ac:dyDescent="0.2">
      <c r="A73" s="11" t="s">
        <v>251</v>
      </c>
      <c r="B73" s="7">
        <v>599612</v>
      </c>
    </row>
    <row r="74" spans="1:2" x14ac:dyDescent="0.2">
      <c r="A74" s="11" t="s">
        <v>258</v>
      </c>
      <c r="B74" s="7">
        <v>44014</v>
      </c>
    </row>
    <row r="75" spans="1:2" x14ac:dyDescent="0.2">
      <c r="A75" s="11" t="s">
        <v>260</v>
      </c>
      <c r="B75" s="7">
        <v>12977</v>
      </c>
    </row>
    <row r="76" spans="1:2" x14ac:dyDescent="0.2">
      <c r="A76" s="11" t="s">
        <v>261</v>
      </c>
      <c r="B76" s="7">
        <v>104981</v>
      </c>
    </row>
    <row r="77" spans="1:2" x14ac:dyDescent="0.2">
      <c r="A77" s="11" t="s">
        <v>262</v>
      </c>
      <c r="B77" s="7">
        <v>30618</v>
      </c>
    </row>
    <row r="78" spans="1:2" x14ac:dyDescent="0.2">
      <c r="A78" s="11" t="s">
        <v>263</v>
      </c>
      <c r="B78" s="7">
        <v>8212</v>
      </c>
    </row>
    <row r="79" spans="1:2" x14ac:dyDescent="0.2">
      <c r="A79" s="11" t="s">
        <v>264</v>
      </c>
      <c r="B79" s="7">
        <v>23016</v>
      </c>
    </row>
    <row r="80" spans="1:2" x14ac:dyDescent="0.2">
      <c r="A80" s="11" t="s">
        <v>268</v>
      </c>
      <c r="B80" s="7">
        <v>178494</v>
      </c>
    </row>
    <row r="81" spans="1:2" x14ac:dyDescent="0.2">
      <c r="A81" s="11" t="s">
        <v>269</v>
      </c>
      <c r="B81" s="7">
        <v>9187</v>
      </c>
    </row>
    <row r="82" spans="1:2" x14ac:dyDescent="0.2">
      <c r="A82" s="11" t="s">
        <v>270</v>
      </c>
      <c r="B82" s="7">
        <v>41628</v>
      </c>
    </row>
    <row r="83" spans="1:2" x14ac:dyDescent="0.2">
      <c r="A83" s="11" t="s">
        <v>271</v>
      </c>
      <c r="B83" s="7">
        <v>22394</v>
      </c>
    </row>
    <row r="84" spans="1:2" x14ac:dyDescent="0.2">
      <c r="A84" s="11" t="s">
        <v>272</v>
      </c>
      <c r="B84" s="7">
        <v>10443</v>
      </c>
    </row>
    <row r="85" spans="1:2" x14ac:dyDescent="0.2">
      <c r="A85" s="11" t="s">
        <v>273</v>
      </c>
      <c r="B85" s="7">
        <v>9496</v>
      </c>
    </row>
    <row r="86" spans="1:2" x14ac:dyDescent="0.2">
      <c r="A86" s="11" t="s">
        <v>274</v>
      </c>
      <c r="B86" s="7">
        <v>8050</v>
      </c>
    </row>
    <row r="87" spans="1:2" x14ac:dyDescent="0.2">
      <c r="A87" s="11" t="s">
        <v>275</v>
      </c>
      <c r="B87" s="7">
        <v>158789</v>
      </c>
    </row>
    <row r="88" spans="1:2" x14ac:dyDescent="0.2">
      <c r="A88" s="11" t="s">
        <v>276</v>
      </c>
      <c r="B88" s="7">
        <v>56797</v>
      </c>
    </row>
    <row r="89" spans="1:2" x14ac:dyDescent="0.2">
      <c r="A89" s="11" t="s">
        <v>279</v>
      </c>
      <c r="B89" s="7">
        <v>55077</v>
      </c>
    </row>
    <row r="90" spans="1:2" x14ac:dyDescent="0.2">
      <c r="A90" s="11" t="s">
        <v>280</v>
      </c>
      <c r="B90" s="7">
        <v>66413</v>
      </c>
    </row>
    <row r="91" spans="1:2" x14ac:dyDescent="0.2">
      <c r="A91" s="11" t="s">
        <v>283</v>
      </c>
      <c r="B91" s="7">
        <v>17117</v>
      </c>
    </row>
    <row r="92" spans="1:2" x14ac:dyDescent="0.2">
      <c r="A92" s="11" t="s">
        <v>285</v>
      </c>
      <c r="B92" s="7">
        <v>51633</v>
      </c>
    </row>
    <row r="93" spans="1:2" x14ac:dyDescent="0.2">
      <c r="A93" s="11" t="s">
        <v>286</v>
      </c>
      <c r="B93" s="7">
        <v>82695</v>
      </c>
    </row>
    <row r="94" spans="1:2" x14ac:dyDescent="0.2">
      <c r="A94" s="11" t="s">
        <v>288</v>
      </c>
      <c r="B94" s="7">
        <v>110236</v>
      </c>
    </row>
    <row r="95" spans="1:2" x14ac:dyDescent="0.2">
      <c r="A95" s="11" t="s">
        <v>291</v>
      </c>
      <c r="B95" s="7">
        <v>20539</v>
      </c>
    </row>
    <row r="96" spans="1:2" x14ac:dyDescent="0.2">
      <c r="A96" s="11" t="s">
        <v>292</v>
      </c>
      <c r="B96" s="7">
        <v>20576</v>
      </c>
    </row>
    <row r="97" spans="1:2" x14ac:dyDescent="0.2">
      <c r="A97" s="11" t="s">
        <v>294</v>
      </c>
      <c r="B97" s="7">
        <v>6329</v>
      </c>
    </row>
    <row r="98" spans="1:2" x14ac:dyDescent="0.2">
      <c r="A98" s="11" t="s">
        <v>295</v>
      </c>
      <c r="B98" s="7">
        <v>13879</v>
      </c>
    </row>
    <row r="99" spans="1:2" x14ac:dyDescent="0.2">
      <c r="A99" s="11" t="s">
        <v>296</v>
      </c>
      <c r="B99" s="7">
        <v>16941</v>
      </c>
    </row>
    <row r="100" spans="1:2" x14ac:dyDescent="0.2">
      <c r="A100" s="11" t="s">
        <v>299</v>
      </c>
      <c r="B100" s="7">
        <v>32403</v>
      </c>
    </row>
  </sheetData>
  <phoneticPr fontId="7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2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7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 Q 2 F 2 4 C O N 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 Q 2 F 2 4 C O N 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 C o l u m n s \ C u s t o m e r < / K e y > < / D i a g r a m O b j e c t K e y > < D i a g r a m O b j e c t K e y > < K e y > C o l u m n s \ Q 2 F Y 2 4 _ C O N $ < / K e y > < / D i a g r a m O b j e c t K e y > < D i a g r a m O b j e c t K e y > < K e y > M e a s u r e s \ S u m   o f   Q 2 F Y 2 4 _ C O N $ < / K e y > < / D i a g r a m O b j e c t K e y > < D i a g r a m O b j e c t K e y > < K e y > M e a s u r e s \ S u m   o f   Q 2 F Y 2 4 _ C O N $ \ T a g I n f o \ F o r m u l a < / K e y > < / D i a g r a m O b j e c t K e y > < D i a g r a m O b j e c t K e y > < K e y > M e a s u r e s \ S u m   o f   Q 2 F Y 2 4 _ C O N $ \ T a g I n f o \ V a l u e < / K e y > < / D i a g r a m O b j e c t K e y > < D i a g r a m O b j e c t K e y > < K e y > L i n k s \ & l t ; C o l u m n s \ S u m   o f   Q 2 F Y 2 4 _ C O N $ & g t ; - & l t ; M e a s u r e s \ Q 2 F Y 2 4 _ C O N $ & g t ; < / K e y > < / D i a g r a m O b j e c t K e y > < D i a g r a m O b j e c t K e y > < K e y > L i n k s \ & l t ; C o l u m n s \ S u m   o f   Q 2 F Y 2 4 _ C O N $ & g t ; - & l t ; M e a s u r e s \ Q 2 F Y 2 4 _ C O N $ & g t ; \ C O L U M N < / K e y > < / D i a g r a m O b j e c t K e y > < D i a g r a m O b j e c t K e y > < K e y > L i n k s \ & l t ; C o l u m n s \ S u m   o f   Q 2 F Y 2 4 _ C O N $ & g t ; - & l t ; M e a s u r e s \ Q 2 F Y 2 4 _ C O N $ & g t ; \ M E A S U R E 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 C o l u m n s \ C u s t o m e r 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 C o l u m n s \ Q 2 F Y 2 4 _ C O N $ 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 M e a s u r e s \ S u m   o f   Q 2 F Y 2 4 _ C O N $ < / K e y > < / a : K e y > < a : V a l u e   i : t y p e = " M e a s u r e G r i d N o d e V i e w S t a t e " / > < / a : K e y V a l u e O f D i a g r a m O b j e c t K e y a n y T y p e z b w N T n L X > < a : K e y V a l u e O f D i a g r a m O b j e c t K e y a n y T y p e z b w N T n L X > < a : K e y > < K e y > M e a s u r e s \ S u m   o f   Q 2 F Y 2 4 _ C O N $ \ T a g I n f o \ F o r m u l a 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 Q 2 F Y 2 4 _ C O N $ \ T a g I n f o \ V a l u e 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 L i n k s \ & l t ; C o l u m n s \ S u m   o f   Q 2 F Y 2 4 _ C O N $ & g t ; - & l t ; M e a s u r e s \ Q 2 F Y 2 4 _ C O N $ & g t ; 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 Q 2 F Y 2 4 _ C O N $ & g t ; - & l t ; M e a s u r e s \ Q 2 F Y 2 4 _ C O N $ & g t ; \ C O L U M N 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 Q 2 F Y 2 4 _ C O N $ & g t ; - & l t ; M e a s u r e s \ Q 2 F Y 2 4 _ C O N $ & g t ; \ M E A S U R E 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 T a b l e 4 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 T a b l e 4 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 C o l u m n s \ C u s t o m e r s 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 C o l u m n s \ C u s t o m e r s < / K e y > < / a : K e y > < a : V a l u e   i : t y p e = " M e a s u r e G r i d N o d e V i e w S t a t e "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 Q 2 F 2 4 P I 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 Q 2 F 2 4 P I 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 C o l u m n s \ C u s t o m e r < / K e y > < / D i a g r a m O b j e c t K e y > < D i a g r a m O b j e c t K e y > < K e y > C o l u m n s \ Q 2 F Y 2 4 _ P I $ 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 C o l u m n s \ C u s t o m e r 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 C o l u m n s \ Q 2 F Y 2 4 _ P I $ 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 C u s t o m e r L i s t 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 C u s t o m e r L i s t 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 C o l u m n s \ C u s t o m e r 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 C o l u m n s \ C u s t o m e r < / K e y > < / a : K e y > < a : V a l u e   i : t y p e = " M e a s u r e G r i d N o d e V i e w S t a t e "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 C u s t o m e r Q 2 F Y 2 3 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 C u s t o m e r Q 2 F Y 2 3 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 C o l u m n s \ C u s t o m e r 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 C o l u m n s \ C u s t o m e r < / K e y > < / a : K e y > < a : V a l u e   i : t y p e = " M e a s u r e G r i d N o d e V i e w S t a t e "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 Q 2 F Y 2 3 _ C O N 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 Q 2 F Y 2 3 _ C O N 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 C o l u m n s \ C u s t o m e r < / K e y > < / D i a g r a m O b j e c t K e y > < D i a g r a m O b j e c t K e y > < K e y > C o l u m n s \ Q 2 F Y 2 3 _ C O N $ 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 C o l u m n s \ C u s t o m e r 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 C o l u m n s \ Q 2 F Y 2 3 _ C O N $ 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 Q 2 F Y 2 3 _ P I 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 Q 2 F Y 2 3 _ P I 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 C o l u m n s \ C u s t o m e r < / K e y > < / D i a g r a m O b j e c t K e y > < D i a g r a m O b j e c t K e y > < K e y > C o l u m n s \ Q 2 F Y 2 3 _ P I $ 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 C o l u m n s \ C u s t o m e r 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 C o l u m n s \ Q 2 F Y 2 3 _ P I $ 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 Q 2 F Y 2 3 _ S V A 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 Q 2 F Y 2 3 _ S V A 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 Q 2 F Y 2 3 _ S V A $ < / K e y > < / D i a g r a m O b j e c t K e y > < D i a g r a m O b j e c t K e y > < K e y > M e a s u r e s \ S u m   o f   Q 2 F Y 2 3 _ S V A $ \ T a g I n f o \ F o r m u l a < / K e y > < / D i a g r a m O b j e c t K e y > < D i a g r a m O b j e c t K e y > < K e y > M e a s u r e s \ S u m   o f   Q 2 F Y 2 3 _ S V A $ \ T a g I n f o \ V a l u e < / K e y > < / D i a g r a m O b j e c t K e y > < D i a g r a m O b j e c t K e y > < K e y > C o l u m n s \ C u s t o m e r < / K e y > < / D i a g r a m O b j e c t K e y > < D i a g r a m O b j e c t K e y > < K e y > C o l u m n s \ Q 2 F Y 2 3 _ S V A $ < / K e y > < / D i a g r a m O b j e c t K e y > < D i a g r a m O b j e c t K e y > < K e y > L i n k s \ & l t ; C o l u m n s \ S u m   o f   Q 2 F Y 2 3 _ S V A $ & g t ; - & l t ; M e a s u r e s \ Q 2 F Y 2 3 _ S V A $ & g t ; < / K e y > < / D i a g r a m O b j e c t K e y > < D i a g r a m O b j e c t K e y > < K e y > L i n k s \ & l t ; C o l u m n s \ S u m   o f   Q 2 F Y 2 3 _ S V A $ & g t ; - & l t ; M e a s u r e s \ Q 2 F Y 2 3 _ S V A $ & g t ; \ C O L U M N < / K e y > < / D i a g r a m O b j e c t K e y > < D i a g r a m O b j e c t K e y > < K e y > L i n k s \ & l t ; C o l u m n s \ S u m   o f   Q 2 F Y 2 3 _ S V A $ & g t ; - & l t ; M e a s u r e s \ Q 2 F Y 2 3 _ S V A $ & g t ; \ M E A S U R E 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 Q 2 F Y 2 3 _ S V A $ 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 Q 2 F Y 2 3 _ S V A $ \ T a g I n f o \ F o r m u l a 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 Q 2 F Y 2 3 _ S V A $ \ T a g I n f o \ V a l u e 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 C o l u m n s \ C u s t o m e r 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 C o l u m n s \ Q 2 F Y 2 3 _ S V A $ 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 Q 2 F Y 2 3 _ S V A $ & g t ; - & l t ; M e a s u r e s \ Q 2 F Y 2 3 _ S V A $ & g t ; 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 Q 2 F Y 2 3 _ S V A $ & g t ; - & l t ; M e a s u r e s \ Q 2 F Y 2 3 _ S V A $ & g t ; \ C O L U M N 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 Q 2 F Y 2 3 _ S V A $ & g t ; - & l t ; M e a s u r e s \ Q 2 F Y 2 3 _ S V A $ & g t ; \ M E A S U R E 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 Q 2 F 2 4 S V A 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 Q 2 F 2 4 S V A 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 Q 2 F Y 2 4 _ S V A $ < / K e y > < / D i a g r a m O b j e c t K e y > < D i a g r a m O b j e c t K e y > < K e y > M e a s u r e s \ S u m   o f   Q 2 F Y 2 4 _ S V A $ \ T a g I n f o \ F o r m u l a < / K e y > < / D i a g r a m O b j e c t K e y > < D i a g r a m O b j e c t K e y > < K e y > M e a s u r e s \ S u m   o f   Q 2 F Y 2 4 _ S V A $ \ T a g I n f o \ V a l u e < / K e y > < / D i a g r a m O b j e c t K e y > < D i a g r a m O b j e c t K e y > < K e y > C o l u m n s \ C u s t o m e r < / K e y > < / D i a g r a m O b j e c t K e y > < D i a g r a m O b j e c t K e y > < K e y > C o l u m n s \ Q 2 F Y 2 4 _ S V A $ < / K e y > < / D i a g r a m O b j e c t K e y > < D i a g r a m O b j e c t K e y > < K e y > L i n k s \ & l t ; C o l u m n s \ S u m   o f   Q 2 F Y 2 4 _ S V A $ & g t ; - & l t ; M e a s u r e s \ Q 2 F Y 2 4 _ S V A $ & g t ; < / K e y > < / D i a g r a m O b j e c t K e y > < D i a g r a m O b j e c t K e y > < K e y > L i n k s \ & l t ; C o l u m n s \ S u m   o f   Q 2 F Y 2 4 _ S V A $ & g t ; - & l t ; M e a s u r e s \ Q 2 F Y 2 4 _ S V A $ & g t ; \ C O L U M N < / K e y > < / D i a g r a m O b j e c t K e y > < D i a g r a m O b j e c t K e y > < K e y > L i n k s \ & l t ; C o l u m n s \ S u m   o f   Q 2 F Y 2 4 _ S V A $ & g t ; - & l t ; M e a s u r e s \ Q 2 F Y 2 4 _ S V A $ & g t ; \ M E A S U R E 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 Q 2 F Y 2 4 _ S V A $ 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 Q 2 F Y 2 4 _ S V A $ \ T a g I n f o \ F o r m u l a 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 Q 2 F Y 2 4 _ S V A $ \ T a g I n f o \ V a l u e 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 C o l u m n s \ C u s t o m e r 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 C o l u m n s \ Q 2 F Y 2 4 _ S V A $ 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 Q 2 F Y 2 4 _ S V A $ & g t ; - & l t ; M e a s u r e s \ Q 2 F Y 2 4 _ S V A $ & g t ; 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 Q 2 F Y 2 4 _ S V A $ & g t ; - & l t ; M e a s u r e s \ Q 2 F Y 2 4 _ S V A $ & g t ; \ C O L U M N 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 Q 2 F Y 2 4 _ S V A $ & g t ; - & l t ; M e a s u r e s \ Q 2 F Y 2 4 _ S V A $ & g t ; \ M E A S U R E 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 Q 2 F Y 2 4 _ F i n a l T a b l e 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 Q 2 F Y 2 4 _ F i n a l T a b l e 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 C o l u m n s \ C u s t o m e r s < / K e y > < / D i a g r a m O b j e c t K e y > < D i a g r a m O b j e c t K e y > < K e y > C o l u m n s \ S u m   o f   Q 2 F Y 2 4 _ C O N $ < / K e y > < / D i a g r a m O b j e c t K e y > < D i a g r a m O b j e c t K e y > < K e y > C o l u m n s \ S u m   o f   Q 2 F Y 2 4 _ P I $ < / K e y > < / D i a g r a m O b j e c t K e y > < D i a g r a m O b j e c t K e y > < K e y > C o l u m n s \ S u m   o f   Q 2 F Y 2 4 _ S V A $ < / K e y > < / D i a g r a m O b j e c t K e y > < D i a g r a m O b j e c t K e y > < K e y > C o l u m n s \ P I $ _ Q 2 2 4 < / K e y > < / D i a g r a m O b j e c t K e y > < D i a g r a m O b j e c t K e y > < K e y > C o l u m n s \ C O N $ _ Q 2 2 4 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 C o l u m n s \ C u s t o m e r s 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 C o l u m n s \ S u m   o f   Q 2 F Y 2 4 _ C O N $ 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 C o l u m n s \ S u m   o f   Q 2 F Y 2 4 _ P I $ 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 C o l u m n s \ S u m   o f   Q 2 F Y 2 4 _ S V A $ 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 C o l u m n s \ P I $ _ Q 2 2 4 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 C o l u m n s \ C O N $ _ Q 2 2 4 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 Q 2 F Y 2 3 _ D a t a M o d e l 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 Q 2 F Y 2 3 _ D a t a M o d e l 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 C o l u m n s \ C u s t o m e r s < / K e y > < / D i a g r a m O b j e c t K e y > < D i a g r a m O b j e c t K e y > < K e y > C o l u m n s \ S u m   o f   Q 2 F Y 2 3 _ C O N $ < / K e y > < / D i a g r a m O b j e c t K e y > < D i a g r a m O b j e c t K e y > < K e y > C o l u m n s \ S u m   o f   Q 2 F Y 2 3 _ P I $ < / K e y > < / D i a g r a m O b j e c t K e y > < D i a g r a m O b j e c t K e y > < K e y > C o l u m n s \ S u m   o f   Q 2 F Y 2 3 _ S V A $ < / K e y > < / D i a g r a m O b j e c t K e y > < D i a g r a m O b j e c t K e y > < K e y > C o l u m n s \ P I $ _ Q 2 2 3 < / K e y > < / D i a g r a m O b j e c t K e y > < D i a g r a m O b j e c t K e y > < K e y > C o l u m n s \ C O N $ _ Q 2 _ 2 3 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 C o l u m n s \ C u s t o m e r s 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 C o l u m n s \ S u m   o f   Q 2 F Y 2 3 _ C O N $ 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 C o l u m n s \ S u m   o f   Q 2 F Y 2 3 _ P I $ 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 C o l u m n s \ S u m   o f   Q 2 F Y 2 3 _ S V A $ 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 C o l u m n s \ P I $ _ Q 2 2 3 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 C o l u m n s \ C O N $ _ Q 2 _ 2 3 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 C u s t o m e r s Y O Y 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 C u s t o m e r s Y O Y 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 C o l u m n s \ C u s t o m e r s 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 C o l u m n s \ C u s t o m e r s < / K e y > < / a : K e y > < a : V a l u e   i : t y p e = " M e a s u r e G r i d N o d e V i e w S t a t e "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 T a g s \ T a b l e s \ & l t ; T a b l e s \ Q 2 F 2 4 S V A & g t ; < / K e y > < / D i a g r a m O b j e c t K e y > < D i a g r a m O b j e c t K e y > < K e y > D y n a m i c   T a g s \ T a b l e s \ & l t ; T a b l e s \ Q 2 F 2 4 P I & g t ; < / K e y > < / D i a g r a m O b j e c t K e y > < D i a g r a m O b j e c t K e y > < K e y > D y n a m i c   T a g s \ T a b l e s \ & l t ; T a b l e s \ Q 2 F 2 4 C O N & g t ; < / K e y > < / D i a g r a m O b j e c t K e y > < D i a g r a m O b j e c t K e y > < K e y > D y n a m i c   T a g s \ T a b l e s \ & l t ; T a b l e s \ C u s t o m e r L i s t & g t ; < / K e y > < / D i a g r a m O b j e c t K e y > < D i a g r a m O b j e c t K e y > < K e y > D y n a m i c   T a g s \ T a b l e s \ & l t ; T a b l e s \ C u s t o m e r Q 2 F Y 2 3 & g t ; < / K e y > < / D i a g r a m O b j e c t K e y > < D i a g r a m O b j e c t K e y > < K e y > D y n a m i c   T a g s \ T a b l e s \ & l t ; T a b l e s \ Q 2 F Y 2 3 _ C O N & g t ; < / K e y > < / D i a g r a m O b j e c t K e y > < D i a g r a m O b j e c t K e y > < K e y > D y n a m i c   T a g s \ T a b l e s \ & l t ; T a b l e s \ Q 2 F Y 2 3 _ P I & g t ; < / K e y > < / D i a g r a m O b j e c t K e y > < D i a g r a m O b j e c t K e y > < K e y > D y n a m i c   T a g s \ T a b l e s \ & l t ; T a b l e s \ Q 2 F Y 2 3 _ S V A & g t ; < / K e y > < / D i a g r a m O b j e c t K e y > < D i a g r a m O b j e c t K e y > < K e y > D y n a m i c   T a g s \ T a b l e s \ & l t ; T a b l e s \ Q 2 F Y 2 4 _ F i n a l T a b l e & g t ; < / K e y > < / D i a g r a m O b j e c t K e y > < D i a g r a m O b j e c t K e y > < K e y > D y n a m i c   T a g s \ T a b l e s \ & l t ; T a b l e s \ Q 2 F Y 2 3 _ D a t a M o d e l & g t ; < / K e y > < / D i a g r a m O b j e c t K e y > < D i a g r a m O b j e c t K e y > < K e y > D y n a m i c   T a g s \ T a b l e s \ & l t ; T a b l e s \ C u s t o m e r s Y O Y & g t ; < / K e y > < / D i a g r a m O b j e c t K e y > < D i a g r a m O b j e c t K e y > < K e y > T a b l e s \ Q 2 F 2 4 S V A < / K e y > < / D i a g r a m O b j e c t K e y > < D i a g r a m O b j e c t K e y > < K e y > T a b l e s \ Q 2 F 2 4 S V A \ C o l u m n s \ C u s t o m e r < / K e y > < / D i a g r a m O b j e c t K e y > < D i a g r a m O b j e c t K e y > < K e y > T a b l e s \ Q 2 F 2 4 S V A \ C o l u m n s \ Q 2 F Y 2 4 _ S V A $ < / K e y > < / D i a g r a m O b j e c t K e y > < D i a g r a m O b j e c t K e y > < K e y > T a b l e s \ Q 2 F 2 4 S V A \ M e a s u r e s \ S u m   o f   Q 2 F Y 2 4 _ S V A $ < / K e y > < / D i a g r a m O b j e c t K e y > < D i a g r a m O b j e c t K e y > < K e y > T a b l e s \ Q 2 F 2 4 S V A \ S u m   o f   Q 2 F Y 2 4 _ S V A $ \ A d d i t i o n a l   I n f o \ I m p l i c i t   M e a s u r e < / K e y > < / D i a g r a m O b j e c t K e y > < D i a g r a m O b j e c t K e y > < K e y > T a b l e s \ Q 2 F 2 4 P I < / K e y > < / D i a g r a m O b j e c t K e y > < D i a g r a m O b j e c t K e y > < K e y > T a b l e s \ Q 2 F 2 4 P I \ C o l u m n s \ C u s t o m e r < / K e y > < / D i a g r a m O b j e c t K e y > < D i a g r a m O b j e c t K e y > < K e y > T a b l e s \ Q 2 F 2 4 P I \ C o l u m n s \ Q 2 F Y 2 4 _ P I $ < / K e y > < / D i a g r a m O b j e c t K e y > < D i a g r a m O b j e c t K e y > < K e y > T a b l e s \ Q 2 F 2 4 P I \ M e a s u r e s \ S u m   o f   Q 2 F Y 2 4 _ P I $ < / K e y > < / D i a g r a m O b j e c t K e y > < D i a g r a m O b j e c t K e y > < K e y > T a b l e s \ Q 2 F 2 4 P I \ S u m   o f   Q 2 F Y 2 4 _ P I $ \ A d d i t i o n a l   I n f o \ I m p l i c i t   M e a s u r e < / K e y > < / D i a g r a m O b j e c t K e y > < D i a g r a m O b j e c t K e y > < K e y > T a b l e s \ Q 2 F 2 4 C O N < / K e y > < / D i a g r a m O b j e c t K e y > < D i a g r a m O b j e c t K e y > < K e y > T a b l e s \ Q 2 F 2 4 C O N \ C o l u m n s \ C u s t o m e r < / K e y > < / D i a g r a m O b j e c t K e y > < D i a g r a m O b j e c t K e y > < K e y > T a b l e s \ Q 2 F 2 4 C O N \ C o l u m n s \ Q 2 F Y 2 4 _ C O N $ < / K e y > < / D i a g r a m O b j e c t K e y > < D i a g r a m O b j e c t K e y > < K e y > T a b l e s \ Q 2 F 2 4 C O N \ M e a s u r e s \ S u m   o f   Q 2 F Y 2 4 _ C O N $ < / K e y > < / D i a g r a m O b j e c t K e y > < D i a g r a m O b j e c t K e y > < K e y > T a b l e s \ Q 2 F 2 4 C O N \ S u m   o f   Q 2 F Y 2 4 _ C O N $ \ A d d i t i o n a l   I n f o \ I m p l i c i t   M e a s u r e < / K e y > < / D i a g r a m O b j e c t K e y > < D i a g r a m O b j e c t K e y > < K e y > T a b l e s \ C u s t o m e r L i s t < / K e y > < / D i a g r a m O b j e c t K e y > < D i a g r a m O b j e c t K e y > < K e y > T a b l e s \ C u s t o m e r L i s t \ C o l u m n s \ C u s t o m e r < / K e y > < / D i a g r a m O b j e c t K e y > < D i a g r a m O b j e c t K e y > < K e y > T a b l e s \ C u s t o m e r Q 2 F Y 2 3 < / K e y > < / D i a g r a m O b j e c t K e y > < D i a g r a m O b j e c t K e y > < K e y > T a b l e s \ C u s t o m e r Q 2 F Y 2 3 \ C o l u m n s \ C u s t o m e r < / K e y > < / D i a g r a m O b j e c t K e y > < D i a g r a m O b j e c t K e y > < K e y > T a b l e s \ Q 2 F Y 2 3 _ C O N < / K e y > < / D i a g r a m O b j e c t K e y > < D i a g r a m O b j e c t K e y > < K e y > T a b l e s \ Q 2 F Y 2 3 _ C O N \ C o l u m n s \ C u s t o m e r < / K e y > < / D i a g r a m O b j e c t K e y > < D i a g r a m O b j e c t K e y > < K e y > T a b l e s \ Q 2 F Y 2 3 _ C O N \ C o l u m n s \ Q 2 F Y 2 3 _ C O N $ < / K e y > < / D i a g r a m O b j e c t K e y > < D i a g r a m O b j e c t K e y > < K e y > T a b l e s \ Q 2 F Y 2 3 _ C O N \ M e a s u r e s \ S u m   o f   Q 2 F Y 2 3 _ C O N $ < / K e y > < / D i a g r a m O b j e c t K e y > < D i a g r a m O b j e c t K e y > < K e y > T a b l e s \ Q 2 F Y 2 3 _ C O N \ S u m   o f   Q 2 F Y 2 3 _ C O N $ \ A d d i t i o n a l   I n f o \ I m p l i c i t   M e a s u r e < / K e y > < / D i a g r a m O b j e c t K e y > < D i a g r a m O b j e c t K e y > < K e y > T a b l e s \ Q 2 F Y 2 3 _ P I < / K e y > < / D i a g r a m O b j e c t K e y > < D i a g r a m O b j e c t K e y > < K e y > T a b l e s \ Q 2 F Y 2 3 _ P I \ C o l u m n s \ C u s t o m e r < / K e y > < / D i a g r a m O b j e c t K e y > < D i a g r a m O b j e c t K e y > < K e y > T a b l e s \ Q 2 F Y 2 3 _ P I \ C o l u m n s \ Q 2 F Y 2 3 _ P I $ < / K e y > < / D i a g r a m O b j e c t K e y > < D i a g r a m O b j e c t K e y > < K e y > T a b l e s \ Q 2 F Y 2 3 _ P I \ M e a s u r e s \ S u m   o f   Q 2 F Y 2 3 _ P I $ < / K e y > < / D i a g r a m O b j e c t K e y > < D i a g r a m O b j e c t K e y > < K e y > T a b l e s \ Q 2 F Y 2 3 _ P I \ S u m   o f   Q 2 F Y 2 3 _ P I $ \ A d d i t i o n a l   I n f o \ I m p l i c i t   M e a s u r e < / K e y > < / D i a g r a m O b j e c t K e y > < D i a g r a m O b j e c t K e y > < K e y > T a b l e s \ Q 2 F Y 2 3 _ S V A < / K e y > < / D i a g r a m O b j e c t K e y > < D i a g r a m O b j e c t K e y > < K e y > T a b l e s \ Q 2 F Y 2 3 _ S V A \ C o l u m n s \ C u s t o m e r < / K e y > < / D i a g r a m O b j e c t K e y > < D i a g r a m O b j e c t K e y > < K e y > T a b l e s \ Q 2 F Y 2 3 _ S V A \ C o l u m n s \ Q 2 F Y 2 3 _ S V A $ < / K e y > < / D i a g r a m O b j e c t K e y > < D i a g r a m O b j e c t K e y > < K e y > T a b l e s \ Q 2 F Y 2 3 _ S V A \ M e a s u r e s \ S u m   o f   Q 2 F Y 2 3 _ S V A $ < / K e y > < / D i a g r a m O b j e c t K e y > < D i a g r a m O b j e c t K e y > < K e y > T a b l e s \ Q 2 F Y 2 3 _ S V A \ S u m   o f   Q 2 F Y 2 3 _ S V A $ \ A d d i t i o n a l   I n f o \ I m p l i c i t   M e a s u r e < / K e y > < / D i a g r a m O b j e c t K e y > < D i a g r a m O b j e c t K e y > < K e y > T a b l e s \ Q 2 F Y 2 4 _ F i n a l T a b l e < / K e y > < / D i a g r a m O b j e c t K e y > < D i a g r a m O b j e c t K e y > < K e y > T a b l e s \ Q 2 F Y 2 4 _ F i n a l T a b l e \ C o l u m n s \ C u s t o m e r s < / K e y > < / D i a g r a m O b j e c t K e y > < D i a g r a m O b j e c t K e y > < K e y > T a b l e s \ Q 2 F Y 2 4 _ F i n a l T a b l e \ C o l u m n s \ S u m   o f   Q 2 F Y 2 4 _ C O N $ < / K e y > < / D i a g r a m O b j e c t K e y > < D i a g r a m O b j e c t K e y > < K e y > T a b l e s \ Q 2 F Y 2 4 _ F i n a l T a b l e \ C o l u m n s \ S u m   o f   Q 2 F Y 2 4 _ P I $ < / K e y > < / D i a g r a m O b j e c t K e y > < D i a g r a m O b j e c t K e y > < K e y > T a b l e s \ Q 2 F Y 2 4 _ F i n a l T a b l e \ C o l u m n s \ S u m   o f   Q 2 F Y 2 4 _ S V A $ < / K e y > < / D i a g r a m O b j e c t K e y > < D i a g r a m O b j e c t K e y > < K e y > T a b l e s \ Q 2 F Y 2 4 _ F i n a l T a b l e \ C o l u m n s \ P I $ _ Q 2 2 4 < / K e y > < / D i a g r a m O b j e c t K e y > < D i a g r a m O b j e c t K e y > < K e y > T a b l e s \ Q 2 F Y 2 4 _ F i n a l T a b l e \ C o l u m n s \ C O N $ _ Q 2 2 4 < / K e y > < / D i a g r a m O b j e c t K e y > < D i a g r a m O b j e c t K e y > < K e y > T a b l e s \ Q 2 F Y 2 4 _ F i n a l T a b l e \ M e a s u r e s \ S u m   o f   P I $ _ Q 2 2 4 < / K e y > < / D i a g r a m O b j e c t K e y > < D i a g r a m O b j e c t K e y > < K e y > T a b l e s \ Q 2 F Y 2 4 _ F i n a l T a b l e \ S u m   o f   P I $ _ Q 2 2 4 \ A d d i t i o n a l   I n f o \ I m p l i c i t   M e a s u r e < / K e y > < / D i a g r a m O b j e c t K e y > < D i a g r a m O b j e c t K e y > < K e y > T a b l e s \ Q 2 F Y 2 4 _ F i n a l T a b l e \ M e a s u r e s \ S u m   o f   C O N $ _ Q 2 2 4 < / K e y > < / D i a g r a m O b j e c t K e y > < D i a g r a m O b j e c t K e y > < K e y > T a b l e s \ Q 2 F Y 2 4 _ F i n a l T a b l e \ S u m   o f   C O N $ _ Q 2 2 4 \ A d d i t i o n a l   I n f o \ I m p l i c i t   M e a s u r e < / K e y > < / D i a g r a m O b j e c t K e y > < D i a g r a m O b j e c t K e y > < K e y > T a b l e s \ Q 2 F Y 2 3 _ D a t a M o d e l < / K e y > < / D i a g r a m O b j e c t K e y > < D i a g r a m O b j e c t K e y > < K e y > T a b l e s \ Q 2 F Y 2 3 _ D a t a M o d e l \ C o l u m n s \ C u s t o m e r s < / K e y > < / D i a g r a m O b j e c t K e y > < D i a g r a m O b j e c t K e y > < K e y > T a b l e s \ Q 2 F Y 2 3 _ D a t a M o d e l \ C o l u m n s \ S u m   o f   Q 2 F Y 2 3 _ C O N $ < / K e y > < / D i a g r a m O b j e c t K e y > < D i a g r a m O b j e c t K e y > < K e y > T a b l e s \ Q 2 F Y 2 3 _ D a t a M o d e l \ C o l u m n s \ S u m   o f   Q 2 F Y 2 3 _ P I $ < / K e y > < / D i a g r a m O b j e c t K e y > < D i a g r a m O b j e c t K e y > < K e y > T a b l e s \ Q 2 F Y 2 3 _ D a t a M o d e l \ C o l u m n s \ S u m   o f   Q 2 F Y 2 3 _ S V A $ < / K e y > < / D i a g r a m O b j e c t K e y > < D i a g r a m O b j e c t K e y > < K e y > T a b l e s \ Q 2 F Y 2 3 _ D a t a M o d e l \ C o l u m n s \ P I $ _ Q 2 2 3 < / K e y > < / D i a g r a m O b j e c t K e y > < D i a g r a m O b j e c t K e y > < K e y > T a b l e s \ Q 2 F Y 2 3 _ D a t a M o d e l \ C o l u m n s \ C O N $ _ Q 2 _ 2 3 < / K e y > < / D i a g r a m O b j e c t K e y > < D i a g r a m O b j e c t K e y > < K e y > T a b l e s \ Q 2 F Y 2 3 _ D a t a M o d e l \ M e a s u r e s \ S u m   o f   P I $ _ Q 2 2 3 < / K e y > < / D i a g r a m O b j e c t K e y > < D i a g r a m O b j e c t K e y > < K e y > T a b l e s \ Q 2 F Y 2 3 _ D a t a M o d e l \ S u m   o f   P I $ _ Q 2 2 3 \ A d d i t i o n a l   I n f o \ I m p l i c i t   M e a s u r e < / K e y > < / D i a g r a m O b j e c t K e y > < D i a g r a m O b j e c t K e y > < K e y > T a b l e s \ Q 2 F Y 2 3 _ D a t a M o d e l \ M e a s u r e s \ S u m   o f   C O N $ _ Q 2 _ 2 3 < / K e y > < / D i a g r a m O b j e c t K e y > < D i a g r a m O b j e c t K e y > < K e y > T a b l e s \ Q 2 F Y 2 3 _ D a t a M o d e l \ S u m   o f   C O N $ _ Q 2 _ 2 3 \ A d d i t i o n a l   I n f o \ I m p l i c i t   M e a s u r e < / K e y > < / D i a g r a m O b j e c t K e y > < D i a g r a m O b j e c t K e y > < K e y > T a b l e s \ C u s t o m e r s Y O Y < / K e y > < / D i a g r a m O b j e c t K e y > < D i a g r a m O b j e c t K e y > < K e y > T a b l e s \ C u s t o m e r s Y O Y \ C o l u m n s \ C u s t o m e r s < / K e y > < / D i a g r a m O b j e c t K e y > < D i a g r a m O b j e c t K e y > < K e y > R e l a t i o n s h i p s \ & l t ; T a b l e s \ Q 2 F 2 4 S V A \ C o l u m n s \ C u s t o m e r & g t ; - & l t ; T a b l e s \ C u s t o m e r L i s t \ C o l u m n s \ C u s t o m e r & g t ; < / K e y > < / D i a g r a m O b j e c t K e y > < D i a g r a m O b j e c t K e y > < K e y > R e l a t i o n s h i p s \ & l t ; T a b l e s \ Q 2 F 2 4 S V A \ C o l u m n s \ C u s t o m e r & g t ; - & l t ; T a b l e s \ C u s t o m e r L i s t \ C o l u m n s \ C u s t o m e r & g t ; \ F K < / K e y > < / D i a g r a m O b j e c t K e y > < D i a g r a m O b j e c t K e y > < K e y > R e l a t i o n s h i p s \ & l t ; T a b l e s \ Q 2 F 2 4 S V A \ C o l u m n s \ C u s t o m e r & g t ; - & l t ; T a b l e s \ C u s t o m e r L i s t \ C o l u m n s \ C u s t o m e r & g t ; \ P K < / K e y > < / D i a g r a m O b j e c t K e y > < D i a g r a m O b j e c t K e y > < K e y > R e l a t i o n s h i p s \ & l t ; T a b l e s \ Q 2 F 2 4 S V A \ C o l u m n s \ C u s t o m e r & g t ; - & l t ; T a b l e s \ C u s t o m e r L i s t \ C o l u m n s \ C u s t o m e r & g t ; \ C r o s s F i l t e r < / K e y > < / D i a g r a m O b j e c t K e y > < D i a g r a m O b j e c t K e y > < K e y > R e l a t i o n s h i p s \ & l t ; T a b l e s \ Q 2 F 2 4 P I \ C o l u m n s \ C u s t o m e r & g t ; - & l t ; T a b l e s \ C u s t o m e r L i s t \ C o l u m n s \ C u s t o m e r & g t ; < / K e y > < / D i a g r a m O b j e c t K e y > < D i a g r a m O b j e c t K e y > < K e y > R e l a t i o n s h i p s \ & l t ; T a b l e s \ Q 2 F 2 4 P I \ C o l u m n s \ C u s t o m e r & g t ; - & l t ; T a b l e s \ C u s t o m e r L i s t \ C o l u m n s \ C u s t o m e r & g t ; \ F K < / K e y > < / D i a g r a m O b j e c t K e y > < D i a g r a m O b j e c t K e y > < K e y > R e l a t i o n s h i p s \ & l t ; T a b l e s \ Q 2 F 2 4 P I \ C o l u m n s \ C u s t o m e r & g t ; - & l t ; T a b l e s \ C u s t o m e r L i s t \ C o l u m n s \ C u s t o m e r & g t ; \ P K < / K e y > < / D i a g r a m O b j e c t K e y > < D i a g r a m O b j e c t K e y > < K e y > R e l a t i o n s h i p s \ & l t ; T a b l e s \ Q 2 F 2 4 P I \ C o l u m n s \ C u s t o m e r & g t ; - & l t ; T a b l e s \ C u s t o m e r L i s t \ C o l u m n s \ C u s t o m e r & g t ; \ C r o s s F i l t e r < / K e y > < / D i a g r a m O b j e c t K e y > < D i a g r a m O b j e c t K e y > < K e y > R e l a t i o n s h i p s \ & l t ; T a b l e s \ Q 2 F 2 4 C O N \ C o l u m n s \ C u s t o m e r & g t ; - & l t ; T a b l e s \ C u s t o m e r L i s t \ C o l u m n s \ C u s t o m e r & g t ; < / K e y > < / D i a g r a m O b j e c t K e y > < D i a g r a m O b j e c t K e y > < K e y > R e l a t i o n s h i p s \ & l t ; T a b l e s \ Q 2 F 2 4 C O N \ C o l u m n s \ C u s t o m e r & g t ; - & l t ; T a b l e s \ C u s t o m e r L i s t \ C o l u m n s \ C u s t o m e r & g t ; \ F K < / K e y > < / D i a g r a m O b j e c t K e y > < D i a g r a m O b j e c t K e y > < K e y > R e l a t i o n s h i p s \ & l t ; T a b l e s \ Q 2 F 2 4 C O N \ C o l u m n s \ C u s t o m e r & g t ; - & l t ; T a b l e s \ C u s t o m e r L i s t \ C o l u m n s \ C u s t o m e r & g t ; \ P K < / K e y > < / D i a g r a m O b j e c t K e y > < D i a g r a m O b j e c t K e y > < K e y > R e l a t i o n s h i p s \ & l t ; T a b l e s \ Q 2 F 2 4 C O N \ C o l u m n s \ C u s t o m e r & g t ; - & l t ; T a b l e s \ C u s t o m e r L i s t \ C o l u m n s \ C u s t o m e r & g t ; \ C r o s s F i l t e r < / K e y > < / D i a g r a m O b j e c t K e y > < D i a g r a m O b j e c t K e y > < K e y > R e l a t i o n s h i p s \ & l t ; T a b l e s \ Q 2 F Y 2 3 _ C O N \ C o l u m n s \ C u s t o m e r & g t ; - & l t ; T a b l e s \ C u s t o m e r Q 2 F Y 2 3 \ C o l u m n s \ C u s t o m e r & g t ; < / K e y > < / D i a g r a m O b j e c t K e y > < D i a g r a m O b j e c t K e y > < K e y > R e l a t i o n s h i p s \ & l t ; T a b l e s \ Q 2 F Y 2 3 _ C O N \ C o l u m n s \ C u s t o m e r & g t ; - & l t ; T a b l e s \ C u s t o m e r Q 2 F Y 2 3 \ C o l u m n s \ C u s t o m e r & g t ; \ F K < / K e y > < / D i a g r a m O b j e c t K e y > < D i a g r a m O b j e c t K e y > < K e y > R e l a t i o n s h i p s \ & l t ; T a b l e s \ Q 2 F Y 2 3 _ C O N \ C o l u m n s \ C u s t o m e r & g t ; - & l t ; T a b l e s \ C u s t o m e r Q 2 F Y 2 3 \ C o l u m n s \ C u s t o m e r & g t ; \ P K < / K e y > < / D i a g r a m O b j e c t K e y > < D i a g r a m O b j e c t K e y > < K e y > R e l a t i o n s h i p s \ & l t ; T a b l e s \ Q 2 F Y 2 3 _ C O N \ C o l u m n s \ C u s t o m e r & g t ; - & l t ; T a b l e s \ C u s t o m e r Q 2 F Y 2 3 \ C o l u m n s \ C u s t o m e r & g t ; \ C r o s s F i l t e r < / K e y > < / D i a g r a m O b j e c t K e y > < D i a g r a m O b j e c t K e y > < K e y > R e l a t i o n s h i p s \ & l t ; T a b l e s \ Q 2 F Y 2 3 _ P I \ C o l u m n s \ C u s t o m e r & g t ; - & l t ; T a b l e s \ C u s t o m e r Q 2 F Y 2 3 \ C o l u m n s \ C u s t o m e r & g t ; < / K e y > < / D i a g r a m O b j e c t K e y > < D i a g r a m O b j e c t K e y > < K e y > R e l a t i o n s h i p s \ & l t ; T a b l e s \ Q 2 F Y 2 3 _ P I \ C o l u m n s \ C u s t o m e r & g t ; - & l t ; T a b l e s \ C u s t o m e r Q 2 F Y 2 3 \ C o l u m n s \ C u s t o m e r & g t ; \ F K < / K e y > < / D i a g r a m O b j e c t K e y > < D i a g r a m O b j e c t K e y > < K e y > R e l a t i o n s h i p s \ & l t ; T a b l e s \ Q 2 F Y 2 3 _ P I \ C o l u m n s \ C u s t o m e r & g t ; - & l t ; T a b l e s \ C u s t o m e r Q 2 F Y 2 3 \ C o l u m n s \ C u s t o m e r & g t ; \ P K < / K e y > < / D i a g r a m O b j e c t K e y > < D i a g r a m O b j e c t K e y > < K e y > R e l a t i o n s h i p s \ & l t ; T a b l e s \ Q 2 F Y 2 3 _ P I \ C o l u m n s \ C u s t o m e r & g t ; - & l t ; T a b l e s \ C u s t o m e r Q 2 F Y 2 3 \ C o l u m n s \ C u s t o m e r & g t ; \ C r o s s F i l t e r < / K e y > < / D i a g r a m O b j e c t K e y > < D i a g r a m O b j e c t K e y > < K e y > R e l a t i o n s h i p s \ & l t ; T a b l e s \ Q 2 F Y 2 3 _ S V A \ C o l u m n s \ C u s t o m e r & g t ; - & l t ; T a b l e s \ C u s t o m e r Q 2 F Y 2 3 \ C o l u m n s \ C u s t o m e r & g t ; < / K e y > < / D i a g r a m O b j e c t K e y > < D i a g r a m O b j e c t K e y > < K e y > R e l a t i o n s h i p s \ & l t ; T a b l e s \ Q 2 F Y 2 3 _ S V A \ C o l u m n s \ C u s t o m e r & g t ; - & l t ; T a b l e s \ C u s t o m e r Q 2 F Y 2 3 \ C o l u m n s \ C u s t o m e r & g t ; \ F K < / K e y > < / D i a g r a m O b j e c t K e y > < D i a g r a m O b j e c t K e y > < K e y > R e l a t i o n s h i p s \ & l t ; T a b l e s \ Q 2 F Y 2 3 _ S V A \ C o l u m n s \ C u s t o m e r & g t ; - & l t ; T a b l e s \ C u s t o m e r Q 2 F Y 2 3 \ C o l u m n s \ C u s t o m e r & g t ; \ P K < / K e y > < / D i a g r a m O b j e c t K e y > < D i a g r a m O b j e c t K e y > < K e y > R e l a t i o n s h i p s \ & l t ; T a b l e s \ Q 2 F Y 2 3 _ S V A \ C o l u m n s \ C u s t o m e r & g t ; - & l t ; T a b l e s \ C u s t o m e r Q 2 F Y 2 3 \ C o l u m n s \ C u s t o m e r & g t ; \ C r o s s F i l t e r < / K e y > < / D i a g r a m O b j e c t K e y > < D i a g r a m O b j e c t K e y > < K e y > R e l a t i o n s h i p s \ & l t ; T a b l e s \ Q 2 F Y 2 4 _ F i n a l T a b l e \ C o l u m n s \ C u s t o m e r s & g t ; - & l t ; T a b l e s \ C u s t o m e r s Y O Y \ C o l u m n s \ C u s t o m e r s & g t ; < / K e y > < / D i a g r a m O b j e c t K e y > < D i a g r a m O b j e c t K e y > < K e y > R e l a t i o n s h i p s \ & l t ; T a b l e s \ Q 2 F Y 2 4 _ F i n a l T a b l e \ C o l u m n s \ C u s t o m e r s & g t ; - & l t ; T a b l e s \ C u s t o m e r s Y O Y \ C o l u m n s \ C u s t o m e r s & g t ; \ F K < / K e y > < / D i a g r a m O b j e c t K e y > < D i a g r a m O b j e c t K e y > < K e y > R e l a t i o n s h i p s \ & l t ; T a b l e s \ Q 2 F Y 2 4 _ F i n a l T a b l e \ C o l u m n s \ C u s t o m e r s & g t ; - & l t ; T a b l e s \ C u s t o m e r s Y O Y \ C o l u m n s \ C u s t o m e r s & g t ; \ P K < / K e y > < / D i a g r a m O b j e c t K e y > < D i a g r a m O b j e c t K e y > < K e y > R e l a t i o n s h i p s \ & l t ; T a b l e s \ Q 2 F Y 2 4 _ F i n a l T a b l e \ C o l u m n s \ C u s t o m e r s & g t ; - & l t ; T a b l e s \ C u s t o m e r s Y O Y \ C o l u m n s \ C u s t o m e r s & g t ; \ C r o s s F i l t e r < / K e y > < / D i a g r a m O b j e c t K e y > < D i a g r a m O b j e c t K e y > < K e y > R e l a t i o n s h i p s \ & l t ; T a b l e s \ Q 2 F Y 2 3 _ D a t a M o d e l \ C o l u m n s \ C u s t o m e r s & g t ; - & l t ; T a b l e s \ C u s t o m e r s Y O Y \ C o l u m n s \ C u s t o m e r s & g t ; < / K e y > < / D i a g r a m O b j e c t K e y > < D i a g r a m O b j e c t K e y > < K e y > R e l a t i o n s h i p s \ & l t ; T a b l e s \ Q 2 F Y 2 3 _ D a t a M o d e l \ C o l u m n s \ C u s t o m e r s & g t ; - & l t ; T a b l e s \ C u s t o m e r s Y O Y \ C o l u m n s \ C u s t o m e r s & g t ; \ F K < / K e y > < / D i a g r a m O b j e c t K e y > < D i a g r a m O b j e c t K e y > < K e y > R e l a t i o n s h i p s \ & l t ; T a b l e s \ Q 2 F Y 2 3 _ D a t a M o d e l \ C o l u m n s \ C u s t o m e r s & g t ; - & l t ; T a b l e s \ C u s t o m e r s Y O Y \ C o l u m n s \ C u s t o m e r s & g t ; \ P K < / K e y > < / D i a g r a m O b j e c t K e y > < D i a g r a m O b j e c t K e y > < K e y > R e l a t i o n s h i p s \ & l t ; T a b l e s \ Q 2 F Y 2 3 _ D a t a M o d e l \ C o l u m n s \ C u s t o m e r s & g t ; - & l t ; T a b l e s \ C u s t o m e r s Y O Y \ C o l u m n s \ C u s t o m e r s & g t ; \ C r o s s F i l t e r < / K e y > < / D i a g r a m O b j e c t K e y > < / A l l K e y s > < S e l e c t e d K e y s > < D i a g r a m O b j e c t K e y > < K e y > T a b l e s \ C u s t o m e r s Y O Y 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S c r o l l H o r i z o n t a l O f f s e t > 5 6 8 . 9 0 3 8 1 0 5 6 7 6 6 5 9 1 < / S c r o l l H o r i z o n t a l O f f s e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 T a g s \ T a b l e s \ & l t ; T a b l e s \ Q 2 F 2 4 S V A & g t ; 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 T a g s \ T a b l e s \ & l t ; T a b l e s \ Q 2 F 2 4 P I & g t ; 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 T a g s \ T a b l e s \ & l t ; T a b l e s \ Q 2 F 2 4 C O N & g t ; 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 T a g s \ T a b l e s \ & l t ; T a b l e s \ C u s t o m e r L i s t & g t ; 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 T a g s \ T a b l e s \ & l t ; T a b l e s \ C u s t o m e r Q 2 F Y 2 3 & g t ; 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 T a g s \ T a b l e s \ & l t ; T a b l e s \ Q 2 F Y 2 3 _ C O N & g t ; 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 T a g s \ T a b l e s \ & l t ; T a b l e s \ Q 2 F Y 2 3 _ P I & g t ; 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 T a g s \ T a b l e s \ & l t ; T a b l e s \ Q 2 F Y 2 3 _ S V A & g t ; 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 T a g s \ T a b l e s \ & l t ; T a b l e s \ Q 2 F Y 2 4 _ F i n a l T a b l e & g t ; 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 T a g s \ T a b l e s \ & l t ; T a b l e s \ Q 2 F Y 2 3 _ D a t a M o d e l & g t ; 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 T a g s \ T a b l e s \ & l t ; T a b l e s \ C u s t o m e r s Y O Y & g t ; 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 T a b l e s \ Q 2 F 2 4 S V A 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 2 5 1 < / L e f t > < T a b I n d e x > 9 < / T a b I n d e x > < T o p > 3 4 0 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 T a b l e s \ Q 2 F 2 4 S V A \ C o l u m n s \ C u s t o m e r 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 T a b l e s \ Q 2 F 2 4 S V A \ C o l u m n s \ Q 2 F Y 2 4 _ S V A $ 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 T a b l e s \ Q 2 F 2 4 S V A \ M e a s u r e s \ S u m   o f   Q 2 F Y 2 4 _ S V A $ 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 T a b l e s \ Q 2 F 2 4 S V A \ S u m   o f   Q 2 F Y 2 4 _ S V A $ \ A d d i t i o n a l 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 T a b l e s \ Q 2 F 2 4 P I 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 2 6 0 < / L e f t > < T a b I n d e x > 4 < / T a b I n d e x > < T o p > 1 6 4 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 T a b l e s \ Q 2 F 2 4 P I \ C o l u m n s \ C u s t o m e r 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 T a b l e s \ Q 2 F 2 4 P I \ C o l u m n s \ Q 2 F Y 2 4 _ P I $ 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 T a b l e s \ Q 2 F 2 4 P I \ M e a s u r e s \ S u m   o f   Q 2 F Y 2 4 _ P I $ 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 T a b l e s \ Q 2 F 2 4 P I \ S u m   o f   Q 2 F Y 2 4 _ P I $ \ A d d i t i o n a l 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 T a b l e s \ Q 2 F 2 4 C O N 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 2 6 9 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 T a b l e s \ Q 2 F 2 4 C O N \ C o l u m n s \ C u s t o m e r 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 T a b l e s \ Q 2 F 2 4 C O N \ C o l u m n s \ Q 2 F Y 2 4 _ C O N $ 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 T a b l e s \ Q 2 F 2 4 C O N \ M e a s u r e s \ S u m   o f   Q 2 F Y 2 4 _ C O N $ 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 T a b l e s \ Q 2 F 2 4 C O N \ S u m   o f   Q 2 F Y 2 4 _ C O N $ \ A d d i t i o n a l 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 T a b l e s \ C u s t o m e r L i s t < / K e y > < / a : K e y > < a : V a l u e   i : t y p e = " D i a g r a m D i s p l a y N o d e V i e w S t a t e " > < H e i g h t > 1 5 0 < / H e i g h t > < I s E x p a n d e d > t r u e < / I s E x p a n d e d > < L a y e d O u t > t r u e < / L a y e d O u t > < T o p > 1 1 8 . 5 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 T a b l e s \ C u s t o m e r L i s t \ C o l u m n s \ C u s t o m e r 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 T a b l e s \ C u s t o m e r Q 2 F Y 2 3 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 5 0 9 < / L e f t > < T a b I n d e x > 5 < / T a b I n d e x > < T o p > 1 5 5 . 5 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 T a b l e s \ C u s t o m e r Q 2 F Y 2 3 \ C o l u m n s \ C u s t o m e r 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 T a b l e s \ Q 2 F Y 2 3 _ C O N 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 7 7 3 < / L e f t > < T a b I n d e x > 2 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 T a b l e s \ Q 2 F Y 2 3 _ C O N \ C o l u m n s \ C u s t o m e r 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 T a b l e s \ Q 2 F Y 2 3 _ C O N \ C o l u m n s \ Q 2 F Y 2 3 _ C O N $ 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 T a b l e s \ Q 2 F Y 2 3 _ C O N \ M e a s u r e s \ S u m   o f   Q 2 F Y 2 3 _ C O N $ 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 T a b l e s \ Q 2 F Y 2 3 _ C O N \ S u m   o f   Q 2 F Y 2 3 _ C O N $ \ A d d i t i o n a l 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 T a b l e s \ Q 2 F Y 2 3 _ P I < / K e y > < / a : K e y > < a : V a l u e   i : t y p e = " D i a g r a m D i s p l a y N o d e V i e w S t a t e " > < H e i g h t > 1 4 7 < / H e i g h t > < I s E x p a n d e d > t r u e < / I s E x p a n d e d > < L a y e d O u t > t r u e < / L a y e d O u t > < L e f t > 7 7 1 < / L e f t > < T a b I n d e x > 6 < / T a b I n d e x > < T o p > 1 6 4 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 T a b l e s \ Q 2 F Y 2 3 _ P I \ C o l u m n s \ C u s t o m e r 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 T a b l e s \ Q 2 F Y 2 3 _ P I \ C o l u m n s \ Q 2 F Y 2 3 _ P I $ 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 T a b l e s \ Q 2 F Y 2 3 _ P I \ M e a s u r e s \ S u m   o f   Q 2 F Y 2 3 _ P I $ 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 T a b l e s \ Q 2 F Y 2 3 _ P I \ S u m   o f   Q 2 F Y 2 3 _ P I $ \ A d d i t i o n a l 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 T a b l e s \ Q 2 F Y 2 3 _ S V A 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 7 7 4 < / L e f t > < T a b I n d e x > 1 0 < / T a b I n d e x > < T o p > 3 2 3 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 T a b l e s \ Q 2 F Y 2 3 _ S V A \ C o l u m n s \ C u s t o m e r 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 T a b l e s \ Q 2 F Y 2 3 _ S V A \ C o l u m n s \ Q 2 F Y 2 3 _ S V A $ 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 T a b l e s \ Q 2 F Y 2 3 _ S V A \ M e a s u r e s \ S u m   o f   Q 2 F Y 2 3 _ S V A $ 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 T a b l e s \ Q 2 F Y 2 3 _ S V A \ S u m   o f   Q 2 F Y 2 3 _ S V A $ \ A d d i t i o n a l 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 T a b l e s \ Q 2 F Y 2 4 _ F i n a l T a b l e 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 1 2 8 4 < / L e f t > < T a b I n d e x > 3 < / T a b I n d e x > < T o p > 5 0 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 T a b l e s \ Q 2 F Y 2 4 _ F i n a l T a b l e \ C o l u m n s \ C u s t o m e r s 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 T a b l e s \ Q 2 F Y 2 4 _ F i n a l T a b l e \ C o l u m n s \ S u m   o f   Q 2 F Y 2 4 _ C O N $ 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 T a b l e s \ Q 2 F Y 2 4 _ F i n a l T a b l e \ C o l u m n s \ S u m   o f   Q 2 F Y 2 4 _ P I $ 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 T a b l e s \ Q 2 F Y 2 4 _ F i n a l T a b l e \ C o l u m n s \ S u m   o f   Q 2 F Y 2 4 _ S V A $ 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 T a b l e s \ Q 2 F Y 2 4 _ F i n a l T a b l e \ C o l u m n s \ P I $ _ Q 2 2 4 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 T a b l e s \ Q 2 F Y 2 4 _ F i n a l T a b l e \ C o l u m n s \ C O N $ _ Q 2 2 4 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 T a b l e s \ Q 2 F Y 2 4 _ F i n a l T a b l e \ M e a s u r e s \ S u m   o f   P I $ _ Q 2 2 4 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 T a b l e s \ Q 2 F Y 2 4 _ F i n a l T a b l e \ S u m   o f   P I $ _ Q 2 2 4 \ A d d i t i o n a l 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 T a b l e s \ Q 2 F Y 2 4 _ F i n a l T a b l e \ M e a s u r e s \ S u m   o f   C O N $ _ Q 2 2 4 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 T a b l e s \ Q 2 F Y 2 4 _ F i n a l T a b l e \ S u m   o f   C O N $ _ Q 2 2 4 \ A d d i t i o n a l 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 T a b l e s \ Q 2 F Y 2 3 _ D a t a M o d e l 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 1 2 8 6 . 9 0 3 8 1 0 5 6 7 6 6 5 9 < / L e f t > < T a b I n d e x > 8 < / T a b I n d e x > < T o p > 2 2 7 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 T a b l e s \ Q 2 F Y 2 3 _ D a t a M o d e l \ C o l u m n s \ C u s t o m e r s 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 T a b l e s \ Q 2 F Y 2 3 _ D a t a M o d e l \ C o l u m n s \ S u m   o f   Q 2 F Y 2 3 _ C O N $ 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 T a b l e s \ Q 2 F Y 2 3 _ D a t a M o d e l \ C o l u m n s \ S u m   o f   Q 2 F Y 2 3 _ P I $ 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 T a b l e s \ Q 2 F Y 2 3 _ D a t a M o d e l \ C o l u m n s \ S u m   o f   Q 2 F Y 2 3 _ S V A $ 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 T a b l e s \ Q 2 F Y 2 3 _ D a t a M o d e l \ C o l u m n s \ P I $ _ Q 2 2 3 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 T a b l e s \ Q 2 F Y 2 3 _ D a t a M o d e l \ C o l u m n s \ C O N $ _ Q 2 _ 2 3 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 T a b l e s \ Q 2 F Y 2 3 _ D a t a M o d e l \ M e a s u r e s \ S u m   o f   P I $ _ Q 2 2 3 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 T a b l e s \ Q 2 F Y 2 3 _ D a t a M o d e l \ S u m   o f   P I $ _ Q 2 2 3 \ A d d i t i o n a l 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 T a b l e s \ Q 2 F Y 2 3 _ D a t a M o d e l \ M e a s u r e s \ S u m   o f   C O N $ _ Q 2 _ 2 3 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 T a b l e s \ Q 2 F Y 2 3 _ D a t a M o d e l \ S u m   o f   C O N $ _ Q 2 _ 2 3 \ A d d i t i o n a l 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 T a b l e s \ C u s t o m e r s Y O Y < / K e y > < / a : K e y > < a : V a l u e   i : t y p e = " D i a g r a m D i s p l a y N o d e V i e w S t a t e " > < H e i g h t > 1 5 0 < / H e i g h t > < I s E x p a n d e d > t r u e < / I s E x p a n d e d > < I s F o c u s e d > t r u e < / I s F o c u s e d > < L a y e d O u t > t r u e < / L a y e d O u t > < L e f t > 1 0 3 1 . 8 0 7 6 2 1 1 3 5 3 3 1 6 < / L e f t > < T a b I n d e x > 7 < / T a b I n d e x > < T o p > 1 6 3 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 T a b l e s \ C u s t o m e r s Y O Y \ C o l u m n s \ C u s t o m e r s 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 R e l a t i o n s h i p s \ & l t ; T a b l e s \ Q 2 F 2 4 S V A \ C o l u m n s \ C u s t o m e r & g t ; - & l t ; T a b l e s \ C u s t o m e r L i s t \ C o l u m n s \ C u s t o m e r & g t ; < / K e y > < / a : K e y > < a : V a l u e   i : t y p e = " D i a g r a m D i s p l a y L i n k V i e w S t a t e " > < A u t o m a t i o n P r o p e r t y H e l p e r T e x t > E n d   p o i n t   1 :   ( 2 3 5 , 4 1 5 ) .   E n d   p o i n t   2 :   ( 2 1 6 , 2 1 3 . 5 ) 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 2 3 5 < / b : _ x > < b : _ y > 4 1 5 < / b : _ y > < / b : P o i n t > < b : P o i n t > < b : _ x > 2 2 7 . 2 5 < / b : _ x > < b : _ y > 4 1 5 < / b : _ y > < / b : P o i n t > < b : P o i n t > < b : _ x > 2 2 5 . 2 5 < / b : _ x > < b : _ y > 4 1 3 < / b : _ y > < / b : P o i n t > < b : P o i n t > < b : _ x > 2 2 5 . 2 5 < / b : _ x > < b : _ y > 2 1 5 . 5 < / b : _ y > < / b : P o i n t > < b : P o i n t > < b : _ x > 2 2 3 . 2 5 < / b : _ x > < b : _ y > 2 1 3 . 5 < / b : _ y > < / b : P o i n t > < b : P o i n t > < b : _ x > 2 1 6 . 0 0 0 0 0 0 0 0 0 0 0 0 0 3 < / b : _ x > < b : _ y > 2 1 3 . 5 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 R e l a t i o n s h i p s \ & l t ; T a b l e s \ Q 2 F 2 4 S V A \ C o l u m n s \ C u s t o m e r & g t ; - & l t ; T a b l e s \ C u s t o m e r L i s t \ C o l u m n s \ C u s t o m e r & g t ; \ F K 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 2 3 5 < / b : _ x > < b : _ y > 4 0 7 < / b : _ y > < / L a b e l L o c a t i o n > < L o c a t i o n   x m l n s : b = " h t t p : / / s c h e m a s . d a t a c o n t r a c t . o r g / 2 0 0 4 / 0 7 / S y s t e m . W i n d o w s " > < b : _ x > 2 5 1 < / b : _ x > < b : _ y > 4 1 5 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 R e l a t i o n s h i p s \ & l t ; T a b l e s \ Q 2 F 2 4 S V A \ C o l u m n s \ C u s t o m e r & g t ; - & l t ; T a b l e s \ C u s t o m e r L i s t \ C o l u m n s \ C u s t o m e r & g t ; \ P K 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 2 0 0 . 0 0 0 0 0 0 0 0 0 0 0 0 0 3 < / b : _ x > < b : _ y > 2 0 5 . 5 < / b : _ y > < / L a b e l L o c a t i o n > < L o c a t i o n   x m l n s : b = " h t t p : / / s c h e m a s . d a t a c o n t r a c t . o r g / 2 0 0 4 / 0 7 / S y s t e m . W i n d o w s " > < b : _ x > 2 0 0 . 0 0 0 0 0 0 0 0 0 0 0 0 0 3 < / b : _ x > < b : _ y > 2 1 3 . 5 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 R e l a t i o n s h i p s \ & l t ; T a b l e s \ Q 2 F 2 4 S V A \ C o l u m n s \ C u s t o m e r & g t ; - & l t ; T a b l e s \ C u s t o m e r L i s t \ C o l u m n s \ C u s t o m e r & g t ; \ C r o s s F i l t e r 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 2 3 5 < / b : _ x > < b : _ y > 4 1 5 < / b : _ y > < / b : P o i n t > < b : P o i n t > < b : _ x > 2 2 7 . 2 5 < / b : _ x > < b : _ y > 4 1 5 < / b : _ y > < / b : P o i n t > < b : P o i n t > < b : _ x > 2 2 5 . 2 5 < / b : _ x > < b : _ y > 4 1 3 < / b : _ y > < / b : P o i n t > < b : P o i n t > < b : _ x > 2 2 5 . 2 5 < / b : _ x > < b : _ y > 2 1 5 . 5 < / b : _ y > < / b : P o i n t > < b : P o i n t > < b : _ x > 2 2 3 . 2 5 < / b : _ x > < b : _ y > 2 1 3 . 5 < / b : _ y > < / b : P o i n t > < b : P o i n t > < b : _ x > 2 1 6 . 0 0 0 0 0 0 0 0 0 0 0 0 0 3 < / b : _ x > < b : _ y > 2 1 3 . 5 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 R e l a t i o n s h i p s \ & l t ; T a b l e s \ Q 2 F 2 4 P I \ C o l u m n s \ C u s t o m e r & g t ; - & l t ; T a b l e s \ C u s t o m e r L i s t \ C o l u m n s \ C u s t o m e r & g t ; < / K e y > < / a : K e y > < a : V a l u e   i : t y p e = " D i a g r a m D i s p l a y L i n k V i e w S t a t e " > < A u t o m a t i o n P r o p e r t y H e l p e r T e x t > E n d   p o i n t   1 :   ( 2 4 4 , 2 3 9 ) .   E n d   p o i n t   2 :   ( 2 1 6 , 1 9 3 . 5 ) 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 2 4 4 < / b : _ x > < b : _ y > 2 3 9 < / b : _ y > < / b : P o i n t > < b : P o i n t > < b : _ x > 2 3 2 . 2 5 < / b : _ x > < b : _ y > 2 3 9 < / b : _ y > < / b : P o i n t > < b : P o i n t > < b : _ x > 2 3 0 . 2 5 < / b : _ x > < b : _ y > 2 3 7 < / b : _ y > < / b : P o i n t > < b : P o i n t > < b : _ x > 2 3 0 . 2 5 < / b : _ x > < b : _ y > 1 9 5 . 5 < / b : _ y > < / b : P o i n t > < b : P o i n t > < b : _ x > 2 2 8 . 2 5 < / b : _ x > < b : _ y > 1 9 3 . 5 < / b : _ y > < / b : P o i n t > < b : P o i n t > < b : _ x > 2 1 6 < / b : _ x > < b : _ y > 1 9 3 . 5 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 R e l a t i o n s h i p s \ & l t ; T a b l e s \ Q 2 F 2 4 P I \ C o l u m n s \ C u s t o m e r & g t ; - & l t ; T a b l e s \ C u s t o m e r L i s t \ C o l u m n s \ C u s t o m e r & g t ; \ F K 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 2 4 4 < / b : _ x > < b : _ y > 2 3 1 < / b : _ y > < / L a b e l L o c a t i o n > < L o c a t i o n   x m l n s : b = " h t t p : / / s c h e m a s . d a t a c o n t r a c t . o r g / 2 0 0 4 / 0 7 / S y s t e m . W i n d o w s " > < b : _ x > 2 6 0 < / b : _ x > < b : _ y > 2 3 9 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 R e l a t i o n s h i p s \ & l t ; T a b l e s \ Q 2 F 2 4 P I \ C o l u m n s \ C u s t o m e r & g t ; - & l t ; T a b l e s \ C u s t o m e r L i s t \ C o l u m n s \ C u s t o m e r & g t ; \ P K 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 1 8 5 . 5 < / b : _ y > < / L a b e l L o c a t i o n > < L o c a t i o n   x m l n s : b = " h t t p : / / s c h e m a s . d a t a c o n t r a c t . o r g / 2 0 0 4 / 0 7 / S y s t e m . W i n d o w s " > < b : _ x > 2 0 0 < / b : _ x > < b : _ y > 1 9 3 . 5 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 R e l a t i o n s h i p s \ & l t ; T a b l e s \ Q 2 F 2 4 P I \ C o l u m n s \ C u s t o m e r & g t ; - & l t ; T a b l e s \ C u s t o m e r L i s t \ C o l u m n s \ C u s t o m e r & g t ; \ C r o s s F i l t e r 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 2 4 4 < / b : _ x > < b : _ y > 2 3 9 < / b : _ y > < / b : P o i n t > < b : P o i n t > < b : _ x > 2 3 2 . 2 5 < / b : _ x > < b : _ y > 2 3 9 < / b : _ y > < / b : P o i n t > < b : P o i n t > < b : _ x > 2 3 0 . 2 5 < / b : _ x > < b : _ y > 2 3 7 < / b : _ y > < / b : P o i n t > < b : P o i n t > < b : _ x > 2 3 0 . 2 5 < / b : _ x > < b : _ y > 1 9 5 . 5 < / b : _ y > < / b : P o i n t > < b : P o i n t > < b : _ x > 2 2 8 . 2 5 < / b : _ x > < b : _ y > 1 9 3 . 5 < / b : _ y > < / b : P o i n t > < b : P o i n t > < b : _ x > 2 1 6 < / b : _ x > < b : _ y > 1 9 3 . 5 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 R e l a t i o n s h i p s \ & l t ; T a b l e s \ Q 2 F 2 4 C O N \ C o l u m n s \ C u s t o m e r & g t ; - & l t ; T a b l e s \ C u s t o m e r L i s t \ C o l u m n s \ C u s t o m e r & g t ; < / K e y > < / a : K e y > < a : V a l u e   i : t y p e = " D i a g r a m D i s p l a y L i n k V i e w S t a t e " > < A u t o m a t i o n P r o p e r t y H e l p e r T e x t > E n d   p o i n t   1 :   ( 2 5 3 , 7 5 ) .   E n d   p o i n t   2 :   ( 2 1 6 , 1 7 3 . 5 ) 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 2 5 3 < / b : _ x > < b : _ y > 7 5 < / b : _ y > < / b : P o i n t > < b : P o i n t > < b : _ x > 2 3 6 . 5 < / b : _ x > < b : _ y > 7 5 < / b : _ y > < / b : P o i n t > < b : P o i n t > < b : _ x > 2 3 4 . 5 < / b : _ x > < b : _ y > 7 7 < / b : _ y > < / b : P o i n t > < b : P o i n t > < b : _ x > 2 3 4 . 5 < / b : _ x > < b : _ y > 1 7 1 . 5 < / b : _ y > < / b : P o i n t > < b : P o i n t > < b : _ x > 2 3 2 . 5 < / b : _ x > < b : _ y > 1 7 3 . 5 < / b : _ y > < / b : P o i n t > < b : P o i n t > < b : _ x > 2 1 6 < / b : _ x > < b : _ y > 1 7 3 . 5 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 R e l a t i o n s h i p s \ & l t ; T a b l e s \ Q 2 F 2 4 C O N \ C o l u m n s \ C u s t o m e r & g t ; - & l t ; T a b l e s \ C u s t o m e r L i s t \ C o l u m n s \ C u s t o m e r & g t ; \ F K 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 2 5 3 < / b : _ x > < b : _ y > 6 7 < / b : _ y > < / L a b e l L o c a t i o n > < L o c a t i o n   x m l n s : b = " h t t p : / / s c h e m a s . d a t a c o n t r a c t . o r g / 2 0 0 4 / 0 7 / S y s t e m . W i n d o w s " > < b : _ x > 2 6 9 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 R e l a t i o n s h i p s \ & l t ; T a b l e s \ Q 2 F 2 4 C O N \ C o l u m n s \ C u s t o m e r & g t ; - & l t ; T a b l e s \ C u s t o m e r L i s t \ C o l u m n s \ C u s t o m e r & g t ; \ P K 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 1 6 5 . 5 < / b : _ y > < / L a b e l L o c a t i o n > < L o c a t i o n   x m l n s : b = " h t t p : / / s c h e m a s . d a t a c o n t r a c t . o r g / 2 0 0 4 / 0 7 / S y s t e m . W i n d o w s " > < b : _ x > 1 9 9 . 9 9 9 9 9 9 9 9 9 9 9 9 9 7 < / b : _ x > < b : _ y > 1 7 3 . 5 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 R e l a t i o n s h i p s \ & l t ; T a b l e s \ Q 2 F 2 4 C O N \ C o l u m n s \ C u s t o m e r & g t ; - & l t ; T a b l e s \ C u s t o m e r L i s t \ C o l u m n s \ C u s t o m e r & g t ; \ C r o s s F i l t e r 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 2 5 3 < / b : _ x > < b : _ y > 7 5 < / b : _ y > < / b : P o i n t > < b : P o i n t > < b : _ x > 2 3 6 . 5 < / b : _ x > < b : _ y > 7 5 < / b : _ y > < / b : P o i n t > < b : P o i n t > < b : _ x > 2 3 4 . 5 < / b : _ x > < b : _ y > 7 7 < / b : _ y > < / b : P o i n t > < b : P o i n t > < b : _ x > 2 3 4 . 5 < / b : _ x > < b : _ y > 1 7 1 . 5 < / b : _ y > < / b : P o i n t > < b : P o i n t > < b : _ x > 2 3 2 . 5 < / b : _ x > < b : _ y > 1 7 3 . 5 < / b : _ y > < / b : P o i n t > < b : P o i n t > < b : _ x > 2 1 6 < / b : _ x > < b : _ y > 1 7 3 . 5 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 R e l a t i o n s h i p s \ & l t ; T a b l e s \ Q 2 F Y 2 3 _ C O N \ C o l u m n s \ C u s t o m e r & g t ; - & l t ; T a b l e s \ C u s t o m e r Q 2 F Y 2 3 \ C o l u m n s \ C u s t o m e r & g t ; < / K e y > < / a : K e y > < a : V a l u e   i : t y p e = " D i a g r a m D i s p l a y L i n k V i e w S t a t e " > < A u t o m a t i o n P r o p e r t y H e l p e r T e x t > E n d   p o i n t   1 :   ( 7 5 7 , 7 5 ) .   E n d   p o i n t   2 :   ( 7 2 5 , 2 1 0 . 5 ) 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 7 5 7 < / b : _ x > < b : _ y > 7 5 < / b : _ y > < / b : P o i n t > < b : P o i n t > < b : _ x > 7 4 3 < / b : _ x > < b : _ y > 7 5 < / b : _ y > < / b : P o i n t > < b : P o i n t > < b : _ x > 7 4 1 < / b : _ x > < b : _ y > 7 7 < / b : _ y > < / b : P o i n t > < b : P o i n t > < b : _ x > 7 4 1 < / b : _ x > < b : _ y > 2 0 8 . 5 < / b : _ y > < / b : P o i n t > < b : P o i n t > < b : _ x > 7 3 9 < / b : _ x > < b : _ y > 2 1 0 . 5 < / b : _ y > < / b : P o i n t > < b : P o i n t > < b : _ x > 7 2 5 < / b : _ x > < b : _ y > 2 1 0 . 5 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 R e l a t i o n s h i p s \ & l t ; T a b l e s \ Q 2 F Y 2 3 _ C O N \ C o l u m n s \ C u s t o m e r & g t ; - & l t ; T a b l e s \ C u s t o m e r Q 2 F Y 2 3 \ C o l u m n s \ C u s t o m e r & g t ; \ F K 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 7 5 7 < / b : _ x > < b : _ y > 6 7 < / b : _ y > < / L a b e l L o c a t i o n > < L o c a t i o n   x m l n s : b = " h t t p : / / s c h e m a s . d a t a c o n t r a c t . o r g / 2 0 0 4 / 0 7 / S y s t e m . W i n d o w s " > < b : _ x > 7 7 3 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 R e l a t i o n s h i p s \ & l t ; T a b l e s \ Q 2 F Y 2 3 _ C O N \ C o l u m n s \ C u s t o m e r & g t ; - & l t ; T a b l e s \ C u s t o m e r Q 2 F Y 2 3 \ C o l u m n s \ C u s t o m e r & g t ; \ P K 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 7 0 9 < / b : _ x > < b : _ y > 2 0 2 . 5 < / b : _ y > < / L a b e l L o c a t i o n > < L o c a t i o n   x m l n s : b = " h t t p : / / s c h e m a s . d a t a c o n t r a c t . o r g / 2 0 0 4 / 0 7 / S y s t e m . W i n d o w s " > < b : _ x > 7 0 9 < / b : _ x > < b : _ y > 2 1 0 . 5 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 R e l a t i o n s h i p s \ & l t ; T a b l e s \ Q 2 F Y 2 3 _ C O N \ C o l u m n s \ C u s t o m e r & g t ; - & l t ; T a b l e s \ C u s t o m e r Q 2 F Y 2 3 \ C o l u m n s \ C u s t o m e r & g t ; \ C r o s s F i l t e r 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 7 5 7 < / b : _ x > < b : _ y > 7 5 < / b : _ y > < / b : P o i n t > < b : P o i n t > < b : _ x > 7 4 3 < / b : _ x > < b : _ y > 7 5 < / b : _ y > < / b : P o i n t > < b : P o i n t > < b : _ x > 7 4 1 < / b : _ x > < b : _ y > 7 7 < / b : _ y > < / b : P o i n t > < b : P o i n t > < b : _ x > 7 4 1 < / b : _ x > < b : _ y > 2 0 8 . 5 < / b : _ y > < / b : P o i n t > < b : P o i n t > < b : _ x > 7 3 9 < / b : _ x > < b : _ y > 2 1 0 . 5 < / b : _ y > < / b : P o i n t > < b : P o i n t > < b : _ x > 7 2 5 < / b : _ x > < b : _ y > 2 1 0 . 5 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 R e l a t i o n s h i p s \ & l t ; T a b l e s \ Q 2 F Y 2 3 _ P I \ C o l u m n s \ C u s t o m e r & g t ; - & l t ; T a b l e s \ C u s t o m e r Q 2 F Y 2 3 \ C o l u m n s \ C u s t o m e r & g t ; < / K e y > < / a : K e y > < a : V a l u e   i : t y p e = " D i a g r a m D i s p l a y L i n k V i e w S t a t e " > < A u t o m a t i o n P r o p e r t y H e l p e r T e x t > E n d   p o i n t   1 :   ( 7 5 5 , 2 3 7 . 5 ) .   E n d   p o i n t   2 :   ( 7 2 5 , 2 3 0 . 5 ) 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 7 5 5 < / b : _ x > < b : _ y > 2 3 7 . 5 < / b : _ y > < / b : P o i n t > < b : P o i n t > < b : _ x > 7 4 2 < / b : _ x > < b : _ y > 2 3 7 . 5 < / b : _ y > < / b : P o i n t > < b : P o i n t > < b : _ x > 7 4 0 < / b : _ x > < b : _ y > 2 3 5 . 5 < / b : _ y > < / b : P o i n t > < b : P o i n t > < b : _ x > 7 4 0 < / b : _ x > < b : _ y > 2 3 2 . 5 < / b : _ y > < / b : P o i n t > < b : P o i n t > < b : _ x > 7 3 8 < / b : _ x > < b : _ y > 2 3 0 . 5 < / b : _ y > < / b : P o i n t > < b : P o i n t > < b : _ x > 7 2 5 < / b : _ x > < b : _ y > 2 3 0 . 5 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 R e l a t i o n s h i p s \ & l t ; T a b l e s \ Q 2 F Y 2 3 _ P I \ C o l u m n s \ C u s t o m e r & g t ; - & l t ; T a b l e s \ C u s t o m e r Q 2 F Y 2 3 \ C o l u m n s \ C u s t o m e r & g t ; \ F K 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 7 5 5 < / b : _ x > < b : _ y > 2 2 9 . 5 < / b : _ y > < / L a b e l L o c a t i o n > < L o c a t i o n   x m l n s : b = " h t t p : / / s c h e m a s . d a t a c o n t r a c t . o r g / 2 0 0 4 / 0 7 / S y s t e m . W i n d o w s " > < b : _ x > 7 7 1 < / b : _ x > < b : _ y > 2 3 7 . 5 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 R e l a t i o n s h i p s \ & l t ; T a b l e s \ Q 2 F Y 2 3 _ P I \ C o l u m n s \ C u s t o m e r & g t ; - & l t ; T a b l e s \ C u s t o m e r Q 2 F Y 2 3 \ C o l u m n s \ C u s t o m e r & g t ; \ P K 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 7 0 9 < / b : _ x > < b : _ y > 2 2 2 . 5 < / b : _ y > < / L a b e l L o c a t i o n > < L o c a t i o n   x m l n s : b = " h t t p : / / s c h e m a s . d a t a c o n t r a c t . o r g / 2 0 0 4 / 0 7 / S y s t e m . W i n d o w s " > < b : _ x > 7 0 9 < / b : _ x > < b : _ y > 2 3 0 . 5 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 R e l a t i o n s h i p s \ & l t ; T a b l e s \ Q 2 F Y 2 3 _ P I \ C o l u m n s \ C u s t o m e r & g t ; - & l t ; T a b l e s \ C u s t o m e r Q 2 F Y 2 3 \ C o l u m n s \ C u s t o m e r & g t ; \ C r o s s F i l t e r 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 7 5 5 < / b : _ x > < b : _ y > 2 3 7 . 5 < / b : _ y > < / b : P o i n t > < b : P o i n t > < b : _ x > 7 4 2 < / b : _ x > < b : _ y > 2 3 7 . 5 < / b : _ y > < / b : P o i n t > < b : P o i n t > < b : _ x > 7 4 0 < / b : _ x > < b : _ y > 2 3 5 . 5 < / b : _ y > < / b : P o i n t > < b : P o i n t > < b : _ x > 7 4 0 < / b : _ x > < b : _ y > 2 3 2 . 5 < / b : _ y > < / b : P o i n t > < b : P o i n t > < b : _ x > 7 3 8 < / b : _ x > < b : _ y > 2 3 0 . 5 < / b : _ y > < / b : P o i n t > < b : P o i n t > < b : _ x > 7 2 5 < / b : _ x > < b : _ y > 2 3 0 . 5 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 R e l a t i o n s h i p s \ & l t ; T a b l e s \ Q 2 F Y 2 3 _ S V A \ C o l u m n s \ C u s t o m e r & g t ; - & l t ; T a b l e s \ C u s t o m e r Q 2 F Y 2 3 \ C o l u m n s \ C u s t o m e r & g t ; < / K e y > < / a : K e y > < a : V a l u e   i : t y p e = " D i a g r a m D i s p l a y L i n k V i e w S t a t e " > < A u t o m a t i o n P r o p e r t y H e l p e r T e x t > E n d   p o i n t   1 :   ( 7 5 8 , 3 9 8 ) .   E n d   p o i n t   2 :   ( 7 2 5 , 2 5 0 . 5 ) 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 7 5 8 < / b : _ x > < b : _ y > 3 9 8 < / b : _ y > < / b : P o i n t > < b : P o i n t > < b : _ x > 7 4 3 . 5 < / b : _ x > < b : _ y > 3 9 8 < / b : _ y > < / b : P o i n t > < b : P o i n t > < b : _ x > 7 4 1 . 5 < / b : _ x > < b : _ y > 3 9 6 < / b : _ y > < / b : P o i n t > < b : P o i n t > < b : _ x > 7 4 1 . 5 < / b : _ x > < b : _ y > 2 5 2 . 5 < / b : _ y > < / b : P o i n t > < b : P o i n t > < b : _ x > 7 3 9 . 5 < / b : _ x > < b : _ y > 2 5 0 . 5 < / b : _ y > < / b : P o i n t > < b : P o i n t > < b : _ x > 7 2 5 < / b : _ x > < b : _ y > 2 5 0 . 5 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 R e l a t i o n s h i p s \ & l t ; T a b l e s \ Q 2 F Y 2 3 _ S V A \ C o l u m n s \ C u s t o m e r & g t ; - & l t ; T a b l e s \ C u s t o m e r Q 2 F Y 2 3 \ C o l u m n s \ C u s t o m e r & g t ; \ F K 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 7 5 8 < / b : _ x > < b : _ y > 3 9 0 < / b : _ y > < / L a b e l L o c a t i o n > < L o c a t i o n   x m l n s : b = " h t t p : / / s c h e m a s . d a t a c o n t r a c t . o r g / 2 0 0 4 / 0 7 / S y s t e m . W i n d o w s " > < b : _ x > 7 7 4 < / b : _ x > < b : _ y > 3 9 8 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 R e l a t i o n s h i p s \ & l t ; T a b l e s \ Q 2 F Y 2 3 _ S V A \ C o l u m n s \ C u s t o m e r & g t ; - & l t ; T a b l e s \ C u s t o m e r Q 2 F Y 2 3 \ C o l u m n s \ C u s t o m e r & g t ; \ P K 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 7 0 9 < / b : _ x > < b : _ y > 2 4 2 . 5 < / b : _ y > < / L a b e l L o c a t i o n > < L o c a t i o n   x m l n s : b = " h t t p : / / s c h e m a s . d a t a c o n t r a c t . o r g / 2 0 0 4 / 0 7 / S y s t e m . W i n d o w s " > < b : _ x > 7 0 9 < / b : _ x > < b : _ y > 2 5 0 . 5 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 R e l a t i o n s h i p s \ & l t ; T a b l e s \ Q 2 F Y 2 3 _ S V A \ C o l u m n s \ C u s t o m e r & g t ; - & l t ; T a b l e s \ C u s t o m e r Q 2 F Y 2 3 \ C o l u m n s \ C u s t o m e r & g t ; \ C r o s s F i l t e r 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 7 5 8 < / b : _ x > < b : _ y > 3 9 8 < / b : _ y > < / b : P o i n t > < b : P o i n t > < b : _ x > 7 4 3 . 5 < / b : _ x > < b : _ y > 3 9 8 < / b : _ y > < / b : P o i n t > < b : P o i n t > < b : _ x > 7 4 1 . 5 < / b : _ x > < b : _ y > 3 9 6 < / b : _ y > < / b : P o i n t > < b : P o i n t > < b : _ x > 7 4 1 . 5 < / b : _ x > < b : _ y > 2 5 2 . 5 < / b : _ y > < / b : P o i n t > < b : P o i n t > < b : _ x > 7 3 9 . 5 < / b : _ x > < b : _ y > 2 5 0 . 5 < / b : _ y > < / b : P o i n t > < b : P o i n t > < b : _ x > 7 2 5 < / b : _ x > < b : _ y > 2 5 0 . 5 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 R e l a t i o n s h i p s \ & l t ; T a b l e s \ Q 2 F Y 2 4 _ F i n a l T a b l e \ C o l u m n s \ C u s t o m e r s & g t ; - & l t ; T a b l e s \ C u s t o m e r s Y O Y \ C o l u m n s \ C u s t o m e r s & g t ; < / K e y > < / a : K e y > < a : V a l u e   i : t y p e = " D i a g r a m D i s p l a y L i n k V i e w S t a t e " > < A u t o m a t i o n P r o p e r t y H e l p e r T e x t > E n d   p o i n t   1 :   ( 1 2 6 8 , 1 2 5 ) .   E n d   p o i n t   2 :   ( 1 2 4 7 . 8 0 7 6 2 1 1 3 5 3 3 , 2 2 8 ) 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 1 2 6 8 < / b : _ x > < b : _ y > 1 2 5 < / b : _ y > < / b : P o i n t > < b : P o i n t > < b : _ x > 1 2 5 9 . 9 0 3 8 1 0 5 < / b : _ x > < b : _ y > 1 2 5 < / b : _ y > < / b : P o i n t > < b : P o i n t > < b : _ x > 1 2 5 7 . 9 0 3 8 1 0 5 < / b : _ x > < b : _ y > 1 2 7 < / b : _ y > < / b : P o i n t > < b : P o i n t > < b : _ x > 1 2 5 7 . 9 0 3 8 1 0 5 < / b : _ x > < b : _ y > 2 2 6 < / b : _ y > < / b : P o i n t > < b : P o i n t > < b : _ x > 1 2 5 5 . 9 0 3 8 1 0 5 < / b : _ x > < b : _ y > 2 2 8 < / b : _ y > < / b : P o i n t > < b : P o i n t > < b : _ x > 1 2 4 7 . 8 0 7 6 2 1 1 3 5 3 3 1 6 < / b : _ x > < b : _ y > 2 2 8 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 R e l a t i o n s h i p s \ & l t ; T a b l e s \ Q 2 F Y 2 4 _ F i n a l T a b l e \ C o l u m n s \ C u s t o m e r s & g t ; - & l t ; T a b l e s \ C u s t o m e r s Y O Y \ C o l u m n s \ C u s t o m e r s & g t ; \ F K 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 1 2 6 8 < / b : _ x > < b : _ y > 1 1 7 < / b : _ y > < / L a b e l L o c a t i o n > < L o c a t i o n   x m l n s : b = " h t t p : / / s c h e m a s . d a t a c o n t r a c t . o r g / 2 0 0 4 / 0 7 / S y s t e m . W i n d o w s " > < b : _ x > 1 2 8 4 < / b : _ x > < b : _ y > 1 2 5 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 R e l a t i o n s h i p s \ & l t ; T a b l e s \ Q 2 F Y 2 4 _ F i n a l T a b l e \ C o l u m n s \ C u s t o m e r s & g t ; - & l t ; T a b l e s \ C u s t o m e r s Y O Y \ C o l u m n s \ C u s t o m e r s & g t ; \ P K 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 1 2 3 1 . 8 0 7 6 2 1 1 3 5 3 3 1 6 < / b : _ x > < b : _ y > 2 2 0 < / b : _ y > < / L a b e l L o c a t i o n > < L o c a t i o n   x m l n s : b = " h t t p : / / s c h e m a s . d a t a c o n t r a c t . o r g / 2 0 0 4 / 0 7 / S y s t e m . W i n d o w s " > < b : _ x > 1 2 3 1 . 8 0 7 6 2 1 1 3 5 3 3 1 6 < / b : _ x > < b : _ y > 2 2 8 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 R e l a t i o n s h i p s \ & l t ; T a b l e s \ Q 2 F Y 2 4 _ F i n a l T a b l e \ C o l u m n s \ C u s t o m e r s & g t ; - & l t ; T a b l e s \ C u s t o m e r s Y O Y \ C o l u m n s \ C u s t o m e r s & g t ; \ C r o s s F i l t e r 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 1 2 6 8 < / b : _ x > < b : _ y > 1 2 5 < / b : _ y > < / b : P o i n t > < b : P o i n t > < b : _ x > 1 2 5 9 . 9 0 3 8 1 0 5 < / b : _ x > < b : _ y > 1 2 5 < / b : _ y > < / b : P o i n t > < b : P o i n t > < b : _ x > 1 2 5 7 . 9 0 3 8 1 0 5 < / b : _ x > < b : _ y > 1 2 7 < / b : _ y > < / b : P o i n t > < b : P o i n t > < b : _ x > 1 2 5 7 . 9 0 3 8 1 0 5 < / b : _ x > < b : _ y > 2 2 6 < / b : _ y > < / b : P o i n t > < b : P o i n t > < b : _ x > 1 2 5 5 . 9 0 3 8 1 0 5 < / b : _ x > < b : _ y > 2 2 8 < / b : _ y > < / b : P o i n t > < b : P o i n t > < b : _ x > 1 2 4 7 . 8 0 7 6 2 1 1 3 5 3 3 1 6 < / b : _ x > < b : _ y > 2 2 8 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 R e l a t i o n s h i p s \ & l t ; T a b l e s \ Q 2 F Y 2 3 _ D a t a M o d e l \ C o l u m n s \ C u s t o m e r s & g t ; - & l t ; T a b l e s \ C u s t o m e r s Y O Y \ C o l u m n s \ C u s t o m e r s & g t ; < / K e y > < / a : K e y > < a : V a l u e   i : t y p e = " D i a g r a m D i s p l a y L i n k V i e w S t a t e " > < A u t o m a t i o n P r o p e r t y H e l p e r T e x t > E n d   p o i n t   1 :   ( 1 2 7 0 . 9 0 3 8 1 0 5 6 7 6 7 , 3 0 2 ) .   E n d   p o i n t   2 :   ( 1 2 4 7 . 8 0 7 6 2 1 1 3 5 3 3 , 2 4 8 ) 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 1 2 7 0 . 9 0 3 8 1 0 5 6 7 6 6 5 9 < / b : _ x > < b : _ y > 3 0 2 < / b : _ y > < / b : P o i n t > < b : P o i n t > < b : _ x > 1 2 6 1 . 3 5 5 7 1 6 < / b : _ x > < b : _ y > 3 0 2 < / b : _ y > < / b : P o i n t > < b : P o i n t > < b : _ x > 1 2 5 9 . 3 5 5 7 1 6 < / b : _ x > < b : _ y > 3 0 0 < / b : _ y > < / b : P o i n t > < b : P o i n t > < b : _ x > 1 2 5 9 . 3 5 5 7 1 6 < / b : _ x > < b : _ y > 2 5 0 < / b : _ y > < / b : P o i n t > < b : P o i n t > < b : _ x > 1 2 5 7 . 3 5 5 7 1 6 < / b : _ x > < b : _ y > 2 4 8 < / b : _ y > < / b : P o i n t > < b : P o i n t > < b : _ x > 1 2 4 7 . 8 0 7 6 2 1 1 3 5 3 3 1 6 < / b : _ x > < b : _ y > 2 4 8 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 R e l a t i o n s h i p s \ & l t ; T a b l e s \ Q 2 F Y 2 3 _ D a t a M o d e l \ C o l u m n s \ C u s t o m e r s & g t ; - & l t ; T a b l e s \ C u s t o m e r s Y O Y \ C o l u m n s \ C u s t o m e r s & g t ; \ F K 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 1 2 7 0 . 9 0 3 8 1 0 5 6 7 6 6 5 9 < / b : _ x > < b : _ y > 2 9 4 < / b : _ y > < / L a b e l L o c a t i o n > < L o c a t i o n   x m l n s : b = " h t t p : / / s c h e m a s . d a t a c o n t r a c t . o r g / 2 0 0 4 / 0 7 / S y s t e m . W i n d o w s " > < b : _ x > 1 2 8 6 . 9 0 3 8 1 0 5 6 7 6 6 5 9 < / b : _ x > < b : _ y > 3 0 2 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 R e l a t i o n s h i p s \ & l t ; T a b l e s \ Q 2 F Y 2 3 _ D a t a M o d e l \ C o l u m n s \ C u s t o m e r s & g t ; - & l t ; T a b l e s \ C u s t o m e r s Y O Y \ C o l u m n s \ C u s t o m e r s & g t ; \ P K 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 1 2 3 1 . 8 0 7 6 2 1 1 3 5 3 3 1 6 < / b : _ x > < b : _ y > 2 4 0 < / b : _ y > < / L a b e l L o c a t i o n > < L o c a t i o n   x m l n s : b = " h t t p : / / s c h e m a s . d a t a c o n t r a c t . o r g / 2 0 0 4 / 0 7 / S y s t e m . W i n d o w s " > < b : _ x > 1 2 3 1 . 8 0 7 6 2 1 1 3 5 3 3 1 6 < / b : _ x > < b : _ y > 2 4 8 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 R e l a t i o n s h i p s \ & l t ; T a b l e s \ Q 2 F Y 2 3 _ D a t a M o d e l \ C o l u m n s \ C u s t o m e r s & g t ; - & l t ; T a b l e s \ C u s t o m e r s Y O Y \ C o l u m n s \ C u s t o m e r s & g t ; \ C r o s s F i l t e r 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 1 2 7 0 . 9 0 3 8 1 0 5 6 7 6 6 5 9 < / b : _ x > < b : _ y > 3 0 2 < / b : _ y > < / b : P o i n t > < b : P o i n t > < b : _ x > 1 2 6 1 . 3 5 5 7 1 6 < / b : _ x > < b : _ y > 3 0 2 < / b : _ y > < / b : P o i n t > < b : P o i n t > < b : _ x > 1 2 5 9 . 3 5 5 7 1 6 < / b : _ x > < b : _ y > 3 0 0 < / b : _ y > < / b : P o i n t > < b : P o i n t > < b : _ x > 1 2 5 9 . 3 5 5 7 1 6 < / b : _ x > < b : _ y > 2 5 0 < / b : _ y > < / b : P o i n t > < b : P o i n t > < b : _ x > 1 2 5 7 . 3 5 5 7 1 6 < / b : _ x > < b : _ y > 2 4 8 < / b : _ y > < / b : P o i n t > < b : P o i n t > < b : _ x > 1 2 4 7 . 8 0 7 6 2 1 1 3 5 3 3 1 6 < / b : _ x > < b : _ y > 2 4 8 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 Q 2 F 2 4 S V A 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 Q 2 F 2 4 S V A 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 C o l u m n s \ Q 2 F Y 2 4 _ S V A $ 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 Q 2 F Y 2 3 _ S V A 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 Q 2 F Y 2 3 _ S V A 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 C o l u m n s \ Q 2 F Y 2 3 _ S V A $ 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 C u s t o m e r L i s t 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 C u s t o m e r L i s t 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 Q 2 F 2 4 C O N 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 Q 2 F 2 4 C O N 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 C o l u m n s \ Q 2 F Y 2 4 _ C O N $ 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 Q 2 F 2 4 P I 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 Q 2 F 2 4 P I 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 C o l u m n s \ Q 2 F Y 2 4 _ P I $ 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 Q 1 F Y 2 3 _ P I 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 Q 1 F Y 2 3 _ P I 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 G l o b a l   N a m e 1 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 C o l u m n s \ Q 1 F Y 2 3 _ P I $ 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 Q 1 F Y 2 3 _ C O N 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 Q 1 F Y 2 3 _ C O N 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 G l o b a l   N a m e 1 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 C o l u m n s \ Q 1 F Y 2 3 _ C O N $ 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 T a b l e 4 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 T a b l e 4 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 C u s t o m e r Q 2 F Y 2 3 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 C u s t o m e r Q 2 F Y 2 3 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 Q 2 F Y 2 3 _ C O N 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 Q 2 F Y 2 3 _ C O N 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 C o l u m n s \ Q 2 F Y 2 3 _ C O N $ 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 Q 2 F Y 2 3 _ P I 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 Q 2 F Y 2 3 _ P I 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 C o l u m n s \ Q 2 F Y 2 3 _ P I $ 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 Q 2 F Y 2 4 _ F i n a l T a b l e 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 Q 2 F Y 2 4 _ F i n a l T a b l e 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 C o l u m n s \ S u m   o f   Q 2 F Y 2 4 _ C O N $ 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 C o l u m n s \ S u m   o f   Q 2 F Y 2 4 _ P I $ 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 C o l u m n s \ S u m   o f   Q 2 F Y 2 4 _ S V A $ 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 C o l u m n s \ P I $ _ Q 2 2 4 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 C o l u m n s \ C O N $ _ Q 2 2 4 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 Q 2 F Y 2 3 _ D a t a M o d e l 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 Q 2 F Y 2 3 _ D a t a M o d e l 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 C o l u m n s \ S u m   o f   Q 2 F Y 2 3 _ C O N $ 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 C o l u m n s \ S u m   o f   Q 2 F Y 2 3 _ P I $ 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 C o l u m n s \ S u m   o f   Q 2 F Y 2 3 _ S V A $ 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 C o l u m n s \ P I $ _ Q 2 2 3 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 C o l u m n s \ C O N $ _ Q 2 _ 2 3 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 C u s t o m e r s Y O Y 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 C u s t o m e r s Y O Y 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1.xml>��< ? x m l   v e r s i o n = " 1 . 0 "   e n c o d i n g = " u t f - 1 6 " ? > < D a t a M a s h u p   x m l n s = " h t t p : / / s c h e m a s . m i c r o s o f t . c o m / D a t a M a s h u p " > A A A A A B Q D A A B Q S w M E F A A C A A g A 5 Y v S W P F q 3 7 K k A A A A 9 g A A A B I A H A B D b 2 5 m a W c v U G F j a 2 F n Z S 5 4 b W w g o h g A K K A U A A A A A A A A A A A A A A A A A A A A A A A A A A A A h Y 9 B D o I w F E S v Q r q n L T U m S j 5 l 4 V Y S E 6 J x S 2 q F R v g Y W i x 3 c + G R v I I Y R d 2 5 n D d v M X O / 3 i A d m j q 4 6 M 6 a F h M S U U 4 C j a o 9 G C w T 0 r t j u C C p h E 2 h T k W p g 1 F G G w / 2 k J D K u X P M m P e e + h l t u 5 I J z i O 2 z 9 a 5 q n R T k I 9 s / s u h Q e s K V J p I 2 L 3 G S E E j s a R i L i g H N k H I D H 4 F M e 5 9 t j 8 Q V n 3 t + k 5 L j e E 2 B z Z F Y O 8 P 8 g F Q S w M E F A A C A A g A 5 Y v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W L 0 l g o i k e 4 D g A A A B E A A A A T A B w A R m 9 y b X V s Y X M v U 2 V j d G l v b j E u b S C i G A A o o B Q A A A A A A A A A A A A A A A A A A A A A A A A A A A A r T k 0 u y c z P U w i G 0 I b W A F B L A Q I t A B Q A A g A I A O W L 0 l j x a t + y p A A A A P Y A A A A S A A A A A A A A A A A A A A A A A A A A A A B D b 2 5 m a W c v U G F j a 2 F n Z S 5 4 b W x Q S w E C L Q A U A A I A C A D l i 9 J Y D 8 r p q 6 Q A A A D p A A A A E w A A A A A A A A A A A A A A A A D w A A A A W 0 N v b n R l b n R f V H l w Z X N d L n h t b F B L A Q I t A B Q A A g A I A O W L 0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k B A A A A A A A A N w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I v f j X f E K s k G j L f b P h X M E a w A A A A A C A A A A A A A D Z g A A w A A A A B A A A A C b W i r T K R 7 W n W k U T e Y f + / M Z A A A A A A S A A A C g A A A A E A A A A J w b A d c c o F r w 8 V f K d y Q 9 q 6 Z Q A A A A Q b 9 x p P j J r t P Q w Y i x p 9 y t D 8 Z I H A d s 9 3 B 4 d v O z d w h B T P q z 3 S s B v m x / l I 0 t g x 1 W f P e Y f P / o M X R 5 T i F w R d b h 5 1 t e Q V f T V H m U K P X e 7 X c 3 w f h n r 1 M U A A A A W F p W r O 3 E z W 7 g j b b 9 4 j v W T G 1 O J n 8 = < / D a t a M a s h u p > 
</file>

<file path=customXml/item12.xml>��< ? x m l   v e r s i o n = " 1 . 0 "   e n c o d i n g = " U T F - 1 6 " ? > < G e m i n i   x m l n s = " h t t p : / / g e m i n i / p i v o t c u s t o m i z a t i o n / T a b l e X M L _ Q 2 F Y 2 3 _ P I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< / s t r i n g > < / k e y > < v a l u e > < i n t > 1 0 1 < / i n t > < / v a l u e > < / i t e m > < i t e m > < k e y > < s t r i n g > Q 2 F Y 2 3 _ P I $ < / s t r i n g > < / k e y > < v a l u e > < i n t > 1 1 8 < / i n t > < / v a l u e > < / i t e m > < / C o l u m n W i d t h s > < C o l u m n D i s p l a y I n d e x > < i t e m > < k e y > < s t r i n g > C u s t o m e r < / s t r i n g > < / k e y > < v a l u e > < i n t > 0 < / i n t > < / v a l u e > < / i t e m > < i t e m > < k e y > < s t r i n g > Q 2 F Y 2 3 _ P I $ 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 2 0 2 4 - 0 6 - 1 8 T 1 3 : 1 3 : 4 0 . 6 8 1 0 5 0 1 - 0 4 : 0 0 < / L a s t P r o c e s s e d T i m e > < / D a t a M o d e l i n g S a n d b o x . S e r i a l i z e d S a n d b o x E r r o r C a c h e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X M L _ Q 2 F Y 2 3 _ S V A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< / s t r i n g > < / k e y > < v a l u e > < i n t > 1 0 1 < / i n t > < / v a l u e > < / i t e m > < i t e m > < k e y > < s t r i n g > Q 2 F Y 2 3 _ S V A $ < / s t r i n g > < / k e y > < v a l u e > < i n t > 1 3 3 < / i n t > < / v a l u e > < / i t e m > < / C o l u m n W i d t h s > < C o l u m n D i s p l a y I n d e x > < i t e m > < k e y > < s t r i n g > C u s t o m e r < / s t r i n g > < / k e y > < v a l u e > < i n t > 0 < / i n t > < / v a l u e > < / i t e m > < i t e m > < k e y > < s t r i n g > Q 2 F Y 2 3 _ S V A $ 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X M L _ C u s t o m e r s Y O Y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 C u s t o m e r s < / s t r i n g > < / k e y > < v a l u e > < i n t > 1 0 9 < / i n t > < / v a l u e > < / i t e m > < / C o l u m n W i d t h s > < C o l u m n D i s p l a y I n d e x > < i t e m > < k e y > < s t r i n g > C u s t o m e r s < / s t r i n g > < / k e y > < v a l u e > < i n t >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T a b l e X M L _ Q 2 F 2 4 P I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< / s t r i n g > < / k e y > < v a l u e > < i n t > 1 0 1 < / i n t > < / v a l u e > < / i t e m > < i t e m > < k e y > < s t r i n g > Q 2 F Y 2 4 _ P I $ < / s t r i n g > < / k e y > < v a l u e > < i n t > 1 1 8 < / i n t > < / v a l u e > < / i t e m > < / C o l u m n W i d t h s > < C o l u m n D i s p l a y I n d e x > < i t e m > < k e y > < s t r i n g > C u s t o m e r < / s t r i n g > < / k e y > < v a l u e > < i n t > 0 < / i n t > < / v a l u e > < / i t e m > < i t e m > < k e y > < s t r i n g > Q 2 F Y 2 4 _ P I $ 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T a b l e X M L _ C u s t o m e r Q 2 F Y 2 3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< / s t r i n g > < / k e y > < v a l u e > < i n t > 1 0 1 < / i n t > < / v a l u e > < / i t e m > < / C o l u m n W i d t h s > < C o l u m n D i s p l a y I n d e x > < i t e m > < k e y > < s t r i n g > C u s t o m e r < / s t r i n g > < / k e y > < v a l u e > < i n t >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0.xml>��< ? x m l   v e r s i o n = " 1 . 0 "   e n c o d i n g = " U T F - 1 6 " ? > < G e m i n i   x m l n s = " h t t p : / / g e m i n i / p i v o t c u s t o m i z a t i o n / T a b l e X M L _ Q 2 F Y 2 4 _ F i n a l T a b l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 C u s t o m e r s < / s t r i n g > < / k e y > < v a l u e > < i n t > 1 0 9 < / i n t > < / v a l u e > < / i t e m > < i t e m > < k e y > < s t r i n g > S u m   o f   Q 2 F Y 2 4 _ C O N $ < / s t r i n g > < / k e y > < v a l u e > < i n t > 1 9 1 < / i n t > < / v a l u e > < / i t e m > < i t e m > < k e y > < s t r i n g > S u m   o f   Q 2 F Y 2 4 _ P I $ < / s t r i n g > < / k e y > < v a l u e > < i n t > 1 7 0 < / i n t > < / v a l u e > < / i t e m > < i t e m > < k e y > < s t r i n g > S u m   o f   Q 2 F Y 2 4 _ S V A $ < / s t r i n g > < / k e y > < v a l u e > < i n t > 1 8 5 < / i n t > < / v a l u e > < / i t e m > < i t e m > < k e y > < s t r i n g > P I $ _ Q 2 2 4 < / s t r i n g > < / k e y > < v a l u e > < i n t > 1 0 0 < / i n t > < / v a l u e > < / i t e m > < i t e m > < k e y > < s t r i n g > C O N $ _ Q 2 2 4 < / s t r i n g > < / k e y > < v a l u e > < i n t > 1 2 1 < / i n t > < / v a l u e > < / i t e m > < / C o l u m n W i d t h s > < C o l u m n D i s p l a y I n d e x > < i t e m > < k e y > < s t r i n g > C u s t o m e r s < / s t r i n g > < / k e y > < v a l u e > < i n t > 0 < / i n t > < / v a l u e > < / i t e m > < i t e m > < k e y > < s t r i n g > S u m   o f   Q 2 F Y 2 4 _ C O N $ < / s t r i n g > < / k e y > < v a l u e > < i n t > 1 < / i n t > < / v a l u e > < / i t e m > < i t e m > < k e y > < s t r i n g > S u m   o f   Q 2 F Y 2 4 _ P I $ < / s t r i n g > < / k e y > < v a l u e > < i n t > 2 < / i n t > < / v a l u e > < / i t e m > < i t e m > < k e y > < s t r i n g > S u m   o f   Q 2 F Y 2 4 _ S V A $ < / s t r i n g > < / k e y > < v a l u e > < i n t > 3 < / i n t > < / v a l u e > < / i t e m > < i t e m > < k e y > < s t r i n g > P I $ _ Q 2 2 4 < / s t r i n g > < / k e y > < v a l u e > < i n t > 4 < / i n t > < / v a l u e > < / i t e m > < i t e m > < k e y > < s t r i n g > C O N $ _ Q 2 2 4 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2.xml>��< ? x m l   v e r s i o n = " 1 . 0 "   e n c o d i n g = " U T F - 1 6 " ? > < G e m i n i   x m l n s = " h t t p : / / g e m i n i / p i v o t c u s t o m i z a t i o n / T a b l e X M L _ Q 2 F 2 4 C O N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< / s t r i n g > < / k e y > < v a l u e > < i n t > 1 0 1 < / i n t > < / v a l u e > < / i t e m > < i t e m > < k e y > < s t r i n g > Q 2 F Y 2 4 _ C O N $ < / s t r i n g > < / k e y > < v a l u e > < i n t > 1 3 9 < / i n t > < / v a l u e > < / i t e m > < / C o l u m n W i d t h s > < C o l u m n D i s p l a y I n d e x > < i t e m > < k e y > < s t r i n g > C u s t o m e r < / s t r i n g > < / k e y > < v a l u e > < i n t > 0 < / i n t > < / v a l u e > < / i t e m > < i t e m > < k e y > < s t r i n g > Q 2 F Y 2 4 _ C O N $ 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3.xml>��< ? x m l   v e r s i o n = " 1 . 0 "   e n c o d i n g = " U T F - 1 6 " ? > < G e m i n i   x m l n s = " h t t p : / / g e m i n i / p i v o t c u s t o m i z a t i o n / C l i e n t W i n d o w X M L " > < C u s t o m C o n t e n t > < ! [ C D A T A [ C u s t o m e r s Y O Y ] ] > < / C u s t o m C o n t e n t > < / G e m i n i > 
</file>

<file path=customXml/item24.xml>��< ? x m l   v e r s i o n = " 1 . 0 "   e n c o d i n g = " U T F - 1 6 " ? > < G e m i n i   x m l n s = " h t t p : / / g e m i n i / p i v o t c u s t o m i z a t i o n / T a b l e O r d e r " > < C u s t o m C o n t e n t > < ! [ C D A T A [ Q 2 F 2 4 S V A , Q 2 F 2 4 P I , Q 2 F 2 4 C O N , C u s t o m e r L i s t , C u s t o m e r Q 2 F Y 2 3 , Q 2 F Y 2 3 _ C O N , Q 2 F Y 2 3 _ P I , Q 2 F Y 2 3 _ S V A , Q 2 F Y 2 4 _ F i n a l T a b l e , Q 2 F Y 2 3 _ D a t a M o d e l , C u s t o m e r s Y O Y ] ] > < / C u s t o m C o n t e n t > < / G e m i n i > 
</file>

<file path=customXml/item25.xml>��< ? x m l   v e r s i o n = " 1 . 0 "   e n c o d i n g = " U T F - 1 6 " ? > < G e m i n i   x m l n s = " h t t p : / / g e m i n i / p i v o t c u s t o m i z a t i o n / T a b l e X M L _ Q 2 F 2 4 S V A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< / s t r i n g > < / k e y > < v a l u e > < i n t > 1 0 1 < / i n t > < / v a l u e > < / i t e m > < i t e m > < k e y > < s t r i n g > Q 2 F Y 2 4 _ S V A $ < / s t r i n g > < / k e y > < v a l u e > < i n t > 1 3 3 < / i n t > < / v a l u e > < / i t e m > < / C o l u m n W i d t h s > < C o l u m n D i s p l a y I n d e x > < i t e m > < k e y > < s t r i n g > C u s t o m e r < / s t r i n g > < / k e y > < v a l u e > < i n t > 0 < / i n t > < / v a l u e > < / i t e m > < i t e m > < k e y > < s t r i n g > Q 2 F Y 2 4 _ S V A $ 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6.xml>��< ? x m l   v e r s i o n = " 1 . 0 "   e n c o d i n g = " U T F - 1 6 " ? > < G e m i n i   x m l n s = " h t t p : / / g e m i n i / p i v o t c u s t o m i z a t i o n / T a b l e X M L _ C u s t o m e r L i s t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< / s t r i n g > < / k e y > < v a l u e > < i n t > 1 0 1 < / i n t > < / v a l u e > < / i t e m > < / C o l u m n W i d t h s > < C o l u m n D i s p l a y I n d e x > < i t e m > < k e y > < s t r i n g > C u s t o m e r < / s t r i n g > < / k e y > < v a l u e > < i n t >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7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5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Q 2 F Y 2 3 _ D a t a M o d e l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 C u s t o m e r s < / s t r i n g > < / k e y > < v a l u e > < i n t > 1 0 9 < / i n t > < / v a l u e > < / i t e m > < i t e m > < k e y > < s t r i n g > S u m   o f   Q 2 F Y 2 3 _ C O N $ < / s t r i n g > < / k e y > < v a l u e > < i n t > 1 9 1 < / i n t > < / v a l u e > < / i t e m > < i t e m > < k e y > < s t r i n g > S u m   o f   Q 2 F Y 2 3 _ P I $ < / s t r i n g > < / k e y > < v a l u e > < i n t > 1 7 0 < / i n t > < / v a l u e > < / i t e m > < i t e m > < k e y > < s t r i n g > S u m   o f   Q 2 F Y 2 3 _ S V A $ < / s t r i n g > < / k e y > < v a l u e > < i n t > 1 8 5 < / i n t > < / v a l u e > < / i t e m > < i t e m > < k e y > < s t r i n g > P I $ _ Q 2 2 3 < / s t r i n g > < / k e y > < v a l u e > < i n t > 1 0 0 < / i n t > < / v a l u e > < / i t e m > < i t e m > < k e y > < s t r i n g > C O N $ _ Q 2 _ 2 3 < / s t r i n g > < / k e y > < v a l u e > < i n t > 1 2 9 < / i n t > < / v a l u e > < / i t e m > < / C o l u m n W i d t h s > < C o l u m n D i s p l a y I n d e x > < i t e m > < k e y > < s t r i n g > C u s t o m e r s < / s t r i n g > < / k e y > < v a l u e > < i n t > 0 < / i n t > < / v a l u e > < / i t e m > < i t e m > < k e y > < s t r i n g > S u m   o f   Q 2 F Y 2 3 _ C O N $ < / s t r i n g > < / k e y > < v a l u e > < i n t > 1 < / i n t > < / v a l u e > < / i t e m > < i t e m > < k e y > < s t r i n g > S u m   o f   Q 2 F Y 2 3 _ P I $ < / s t r i n g > < / k e y > < v a l u e > < i n t > 2 < / i n t > < / v a l u e > < / i t e m > < i t e m > < k e y > < s t r i n g > S u m   o f   Q 2 F Y 2 3 _ S V A $ < / s t r i n g > < / k e y > < v a l u e > < i n t > 3 < / i n t > < / v a l u e > < / i t e m > < i t e m > < k e y > < s t r i n g > P I $ _ Q 2 2 3 < / s t r i n g > < / k e y > < v a l u e > < i n t > 4 < / i n t > < / v a l u e > < / i t e m > < i t e m > < k e y > < s t r i n g > C O N $ _ Q 2 _ 2 3 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 Q 2 F 2 4 S V A 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 Q 2 F 2 4 P I 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 Q 2 F 2 4 C O N 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 C u s t o m e r L i s t 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 C u s t o m e r Q 2 F Y 2 3 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 Q 2 F Y 2 3 _ C O N 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 Q 2 F Y 2 3 _ P I 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 Q 2 F Y 2 3 _ S V A 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 Q 2 F Y 2 4 _ F i n a l T a b l e 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 Q 2 F Y 2 3 _ D a t a M o d e l 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 C u s t o m e r s Y O Y 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Q 2 F Y 2 3 _ C O N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< / s t r i n g > < / k e y > < v a l u e > < i n t > 1 0 1 < / i n t > < / v a l u e > < / i t e m > < i t e m > < k e y > < s t r i n g > Q 2 F Y 2 3 _ C O N $ < / s t r i n g > < / k e y > < v a l u e > < i n t > 1 3 9 < / i n t > < / v a l u e > < / i t e m > < / C o l u m n W i d t h s > < C o l u m n D i s p l a y I n d e x > < i t e m > < k e y > < s t r i n g > C u s t o m e r < / s t r i n g > < / k e y > < v a l u e > < i n t > 0 < / i n t > < / v a l u e > < / i t e m > < i t e m > < k e y > < s t r i n g > Q 2 F Y 2 3 _ C O N $ 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E7C069EF-FAC2-4313-8AF6-D9F05DA1B1C6}">
  <ds:schemaRefs/>
</ds:datastoreItem>
</file>

<file path=customXml/itemProps10.xml><?xml version="1.0" encoding="utf-8"?>
<ds:datastoreItem xmlns:ds="http://schemas.openxmlformats.org/officeDocument/2006/customXml" ds:itemID="{96456CBC-B8A8-4DA5-BB41-E0ECBCC28278}">
  <ds:schemaRefs/>
</ds:datastoreItem>
</file>

<file path=customXml/itemProps11.xml><?xml version="1.0" encoding="utf-8"?>
<ds:datastoreItem xmlns:ds="http://schemas.openxmlformats.org/officeDocument/2006/customXml" ds:itemID="{72833C71-16EB-4D78-9CE1-7A599701FA5B}">
  <ds:schemaRefs>
    <ds:schemaRef ds:uri="http://schemas.microsoft.com/DataMashup"/>
  </ds:schemaRefs>
</ds:datastoreItem>
</file>

<file path=customXml/itemProps12.xml><?xml version="1.0" encoding="utf-8"?>
<ds:datastoreItem xmlns:ds="http://schemas.openxmlformats.org/officeDocument/2006/customXml" ds:itemID="{A04D6A87-160A-4AE0-8E78-0A8EB9242766}">
  <ds:schemaRefs/>
</ds:datastoreItem>
</file>

<file path=customXml/itemProps13.xml><?xml version="1.0" encoding="utf-8"?>
<ds:datastoreItem xmlns:ds="http://schemas.openxmlformats.org/officeDocument/2006/customXml" ds:itemID="{999C3AD0-487B-4E8A-8024-26A7DAD026BC}">
  <ds:schemaRefs/>
</ds:datastoreItem>
</file>

<file path=customXml/itemProps14.xml><?xml version="1.0" encoding="utf-8"?>
<ds:datastoreItem xmlns:ds="http://schemas.openxmlformats.org/officeDocument/2006/customXml" ds:itemID="{2D61B59F-9A33-4294-827E-2470D9B563F5}">
  <ds:schemaRefs/>
</ds:datastoreItem>
</file>

<file path=customXml/itemProps15.xml><?xml version="1.0" encoding="utf-8"?>
<ds:datastoreItem xmlns:ds="http://schemas.openxmlformats.org/officeDocument/2006/customXml" ds:itemID="{C601EBD6-23F1-4F61-9BF5-370882DACA49}">
  <ds:schemaRefs/>
</ds:datastoreItem>
</file>

<file path=customXml/itemProps16.xml><?xml version="1.0" encoding="utf-8"?>
<ds:datastoreItem xmlns:ds="http://schemas.openxmlformats.org/officeDocument/2006/customXml" ds:itemID="{1038B9AE-A48F-44DD-975F-191E4E95F087}">
  <ds:schemaRefs/>
</ds:datastoreItem>
</file>

<file path=customXml/itemProps17.xml><?xml version="1.0" encoding="utf-8"?>
<ds:datastoreItem xmlns:ds="http://schemas.openxmlformats.org/officeDocument/2006/customXml" ds:itemID="{EE0D2587-2C9E-446A-B279-1A736DE414FB}">
  <ds:schemaRefs/>
</ds:datastoreItem>
</file>

<file path=customXml/itemProps18.xml><?xml version="1.0" encoding="utf-8"?>
<ds:datastoreItem xmlns:ds="http://schemas.openxmlformats.org/officeDocument/2006/customXml" ds:itemID="{EE977903-2AEE-4519-A890-38119BAD0A69}">
  <ds:schemaRefs/>
</ds:datastoreItem>
</file>

<file path=customXml/itemProps19.xml><?xml version="1.0" encoding="utf-8"?>
<ds:datastoreItem xmlns:ds="http://schemas.openxmlformats.org/officeDocument/2006/customXml" ds:itemID="{5DB5D717-B481-4443-98BD-7C525B31E098}">
  <ds:schemaRefs/>
</ds:datastoreItem>
</file>

<file path=customXml/itemProps2.xml><?xml version="1.0" encoding="utf-8"?>
<ds:datastoreItem xmlns:ds="http://schemas.openxmlformats.org/officeDocument/2006/customXml" ds:itemID="{A130E92F-850B-44DC-AF20-9BC75FB37225}">
  <ds:schemaRefs/>
</ds:datastoreItem>
</file>

<file path=customXml/itemProps20.xml><?xml version="1.0" encoding="utf-8"?>
<ds:datastoreItem xmlns:ds="http://schemas.openxmlformats.org/officeDocument/2006/customXml" ds:itemID="{67EECF4A-764D-482A-A9A1-67837EDEE1D2}">
  <ds:schemaRefs/>
</ds:datastoreItem>
</file>

<file path=customXml/itemProps21.xml><?xml version="1.0" encoding="utf-8"?>
<ds:datastoreItem xmlns:ds="http://schemas.openxmlformats.org/officeDocument/2006/customXml" ds:itemID="{F05E5B54-9931-44F9-90FC-3C0E6FA3DB12}">
  <ds:schemaRefs/>
</ds:datastoreItem>
</file>

<file path=customXml/itemProps22.xml><?xml version="1.0" encoding="utf-8"?>
<ds:datastoreItem xmlns:ds="http://schemas.openxmlformats.org/officeDocument/2006/customXml" ds:itemID="{F5614D42-60F8-4576-9C58-9F5E2F69874B}">
  <ds:schemaRefs/>
</ds:datastoreItem>
</file>

<file path=customXml/itemProps23.xml><?xml version="1.0" encoding="utf-8"?>
<ds:datastoreItem xmlns:ds="http://schemas.openxmlformats.org/officeDocument/2006/customXml" ds:itemID="{F6804F90-8631-4924-B931-541D33B17603}">
  <ds:schemaRefs/>
</ds:datastoreItem>
</file>

<file path=customXml/itemProps24.xml><?xml version="1.0" encoding="utf-8"?>
<ds:datastoreItem xmlns:ds="http://schemas.openxmlformats.org/officeDocument/2006/customXml" ds:itemID="{B1EFFFA5-9306-4CF6-AB2F-1E1A547BB72C}">
  <ds:schemaRefs/>
</ds:datastoreItem>
</file>

<file path=customXml/itemProps25.xml><?xml version="1.0" encoding="utf-8"?>
<ds:datastoreItem xmlns:ds="http://schemas.openxmlformats.org/officeDocument/2006/customXml" ds:itemID="{D62EC0C6-E787-4DB3-B0A8-73344A2C2024}">
  <ds:schemaRefs/>
</ds:datastoreItem>
</file>

<file path=customXml/itemProps26.xml><?xml version="1.0" encoding="utf-8"?>
<ds:datastoreItem xmlns:ds="http://schemas.openxmlformats.org/officeDocument/2006/customXml" ds:itemID="{684D1A93-8B7F-47A8-9CAE-0B9A11337C36}">
  <ds:schemaRefs/>
</ds:datastoreItem>
</file>

<file path=customXml/itemProps27.xml><?xml version="1.0" encoding="utf-8"?>
<ds:datastoreItem xmlns:ds="http://schemas.openxmlformats.org/officeDocument/2006/customXml" ds:itemID="{956C2DF4-37D5-4D2D-818A-F6A4EBD94B31}">
  <ds:schemaRefs/>
</ds:datastoreItem>
</file>

<file path=customXml/itemProps3.xml><?xml version="1.0" encoding="utf-8"?>
<ds:datastoreItem xmlns:ds="http://schemas.openxmlformats.org/officeDocument/2006/customXml" ds:itemID="{014A7EB2-213A-47ED-8704-E5D3CCBC196E}">
  <ds:schemaRefs/>
</ds:datastoreItem>
</file>

<file path=customXml/itemProps4.xml><?xml version="1.0" encoding="utf-8"?>
<ds:datastoreItem xmlns:ds="http://schemas.openxmlformats.org/officeDocument/2006/customXml" ds:itemID="{00DD310F-17CA-44EB-BCE8-AB3B4CC1CAFC}">
  <ds:schemaRefs/>
</ds:datastoreItem>
</file>

<file path=customXml/itemProps5.xml><?xml version="1.0" encoding="utf-8"?>
<ds:datastoreItem xmlns:ds="http://schemas.openxmlformats.org/officeDocument/2006/customXml" ds:itemID="{20AA9F35-B055-4BED-8011-C07E5AE61370}">
  <ds:schemaRefs/>
</ds:datastoreItem>
</file>

<file path=customXml/itemProps6.xml><?xml version="1.0" encoding="utf-8"?>
<ds:datastoreItem xmlns:ds="http://schemas.openxmlformats.org/officeDocument/2006/customXml" ds:itemID="{6B7BB1BC-937F-4455-863B-A5654E9D07C1}">
  <ds:schemaRefs/>
</ds:datastoreItem>
</file>

<file path=customXml/itemProps7.xml><?xml version="1.0" encoding="utf-8"?>
<ds:datastoreItem xmlns:ds="http://schemas.openxmlformats.org/officeDocument/2006/customXml" ds:itemID="{6C7AC2DA-006D-4ADB-BCA6-31C4A8B71E84}">
  <ds:schemaRefs/>
</ds:datastoreItem>
</file>

<file path=customXml/itemProps8.xml><?xml version="1.0" encoding="utf-8"?>
<ds:datastoreItem xmlns:ds="http://schemas.openxmlformats.org/officeDocument/2006/customXml" ds:itemID="{ECB019FC-9BD2-4474-ABF7-73239B9E715C}">
  <ds:schemaRefs/>
</ds:datastoreItem>
</file>

<file path=customXml/itemProps9.xml><?xml version="1.0" encoding="utf-8"?>
<ds:datastoreItem xmlns:ds="http://schemas.openxmlformats.org/officeDocument/2006/customXml" ds:itemID="{7B4F44A1-C01B-4222-A45A-A94259E17EEF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Process</vt:lpstr>
      <vt:lpstr>Q2FY24 Top PI</vt:lpstr>
      <vt:lpstr>Q2FY24 Top CON</vt:lpstr>
      <vt:lpstr>YearonYearSpend</vt:lpstr>
      <vt:lpstr>DataModelPivotQ2FY24</vt:lpstr>
      <vt:lpstr>DataModelPivotQ2FY23</vt:lpstr>
      <vt:lpstr>CustomersQ2FY24</vt:lpstr>
      <vt:lpstr>Q2FY24 CON</vt:lpstr>
      <vt:lpstr>Q2FY24 PI</vt:lpstr>
      <vt:lpstr>Q2FY24_SVA</vt:lpstr>
      <vt:lpstr>CustomersQ2FY23</vt:lpstr>
      <vt:lpstr>Q2FY23 CON</vt:lpstr>
      <vt:lpstr>Q2FY23 PI</vt:lpstr>
      <vt:lpstr>Q2FY23 SVA</vt:lpstr>
      <vt:lpstr>CustomersYOY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Harish Bokka</cp:lastModifiedBy>
  <dcterms:created xsi:type="dcterms:W3CDTF">2024-03-15T21:42:06Z</dcterms:created>
  <dcterms:modified xsi:type="dcterms:W3CDTF">2024-08-08T02:50:50Z</dcterms:modified>
</cp:coreProperties>
</file>