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4"/>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N4" i="1"/>
  <c r="M5" i="1"/>
  <c r="M4" i="1"/>
  <c r="I7" i="1"/>
  <c r="I6" i="1"/>
  <c r="I5" i="1"/>
  <c r="H7" i="1"/>
  <c r="H6" i="1"/>
  <c r="H5" i="1"/>
  <c r="I4" i="1"/>
</calcChain>
</file>

<file path=xl/sharedStrings.xml><?xml version="1.0" encoding="utf-8"?>
<sst xmlns="http://schemas.openxmlformats.org/spreadsheetml/2006/main" count="145" uniqueCount="42">
  <si>
    <t>別役データ</t>
    <rPh sb="0" eb="2">
      <t>ベッチャク</t>
    </rPh>
    <phoneticPr fontId="1"/>
  </si>
  <si>
    <t>instance１つ</t>
    <phoneticPr fontId="1"/>
  </si>
  <si>
    <t>instance２つ</t>
    <phoneticPr fontId="1"/>
  </si>
  <si>
    <t>instance３つ</t>
    <phoneticPr fontId="1"/>
  </si>
  <si>
    <t>instance４つ</t>
    <phoneticPr fontId="1"/>
  </si>
  <si>
    <t>instance５つ</t>
    <phoneticPr fontId="1"/>
  </si>
  <si>
    <t>GUITool使用(秒)</t>
    <rPh sb="7" eb="9">
      <t>シヨウ</t>
    </rPh>
    <rPh sb="10" eb="11">
      <t>ビョウ</t>
    </rPh>
    <phoneticPr fontId="1"/>
  </si>
  <si>
    <t>手動入力（秒）</t>
    <rPh sb="0" eb="4">
      <t>シュドウニュウリョク</t>
    </rPh>
    <rPh sb="5" eb="6">
      <t>ビョウ</t>
    </rPh>
    <phoneticPr fontId="1"/>
  </si>
  <si>
    <t>GUITool</t>
    <phoneticPr fontId="1"/>
  </si>
  <si>
    <t>手動（Heat）</t>
    <rPh sb="0" eb="2">
      <t>シュドウ</t>
    </rPh>
    <phoneticPr fontId="1"/>
  </si>
  <si>
    <t>GUITool使用(個)</t>
    <rPh sb="7" eb="9">
      <t>シヨウ</t>
    </rPh>
    <rPh sb="10" eb="11">
      <t>コ</t>
    </rPh>
    <phoneticPr fontId="1"/>
  </si>
  <si>
    <t>手動(個)</t>
    <rPh sb="0" eb="2">
      <t>シュドウ</t>
    </rPh>
    <rPh sb="3" eb="4">
      <t>コ</t>
    </rPh>
    <phoneticPr fontId="1"/>
  </si>
  <si>
    <t>Router１つ</t>
    <phoneticPr fontId="1"/>
  </si>
  <si>
    <t>Router２つ</t>
    <phoneticPr fontId="1"/>
  </si>
  <si>
    <t>Router３つ</t>
    <phoneticPr fontId="1"/>
  </si>
  <si>
    <t>GUITool使用（秒）</t>
    <rPh sb="7" eb="9">
      <t>シヨウ</t>
    </rPh>
    <rPh sb="10" eb="11">
      <t>ビョウ</t>
    </rPh>
    <phoneticPr fontId="1"/>
  </si>
  <si>
    <t>Router１つ</t>
    <phoneticPr fontId="1"/>
  </si>
  <si>
    <t>Router２つ</t>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</si>
  <si>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</si>
  <si>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手塚データ</t>
    <rPh sb="0" eb="2">
      <t>テヅカ</t>
    </rPh>
    <phoneticPr fontId="1"/>
  </si>
  <si>
    <t>instance１つ</t>
    <phoneticPr fontId="1"/>
  </si>
  <si>
    <t>instance２つ</t>
    <phoneticPr fontId="1"/>
  </si>
  <si>
    <t>instance３つ</t>
    <phoneticPr fontId="1"/>
  </si>
  <si>
    <t>instance４つ</t>
    <phoneticPr fontId="1"/>
  </si>
  <si>
    <t>instance５つ</t>
    <phoneticPr fontId="1"/>
  </si>
  <si>
    <t>手動（秒）</t>
    <rPh sb="0" eb="2">
      <t>シュドウ</t>
    </rPh>
    <rPh sb="3" eb="4">
      <t>ビョウ</t>
    </rPh>
    <phoneticPr fontId="1"/>
  </si>
  <si>
    <t>GUITool</t>
    <phoneticPr fontId="1"/>
  </si>
  <si>
    <t>学習時間(秒)</t>
    <rPh sb="0" eb="4">
      <t>ガクシュウジカン</t>
    </rPh>
    <rPh sb="5" eb="6">
      <t>ビョウ</t>
    </rPh>
    <phoneticPr fontId="1"/>
  </si>
  <si>
    <t>学習時間（秒）</t>
    <rPh sb="0" eb="4">
      <t>ガクシュウジカン</t>
    </rPh>
    <rPh sb="5" eb="6">
      <t>ビョウ</t>
    </rPh>
    <phoneticPr fontId="1"/>
  </si>
  <si>
    <t>Router１つ</t>
    <phoneticPr fontId="1"/>
  </si>
  <si>
    <t>Router２つ</t>
    <phoneticPr fontId="1"/>
  </si>
  <si>
    <t>Router３つ</t>
    <phoneticPr fontId="1"/>
  </si>
  <si>
    <t>instance１つ</t>
    <phoneticPr fontId="1"/>
  </si>
  <si>
    <t>instance２つ</t>
    <phoneticPr fontId="1"/>
  </si>
  <si>
    <t>instance４つ</t>
    <phoneticPr fontId="1"/>
  </si>
  <si>
    <t>GUITool使用（回）</t>
    <rPh sb="7" eb="9">
      <t>シヨウ</t>
    </rPh>
    <rPh sb="10" eb="11">
      <t>カイ</t>
    </rPh>
    <phoneticPr fontId="1"/>
  </si>
  <si>
    <t>手動（回）</t>
    <rPh sb="0" eb="2">
      <t>シュドウ</t>
    </rPh>
    <rPh sb="3" eb="4">
      <t>カイ</t>
    </rPh>
    <phoneticPr fontId="1"/>
  </si>
  <si>
    <t>Router１つ</t>
    <phoneticPr fontId="1"/>
  </si>
  <si>
    <t>Router２つ</t>
    <phoneticPr fontId="1"/>
  </si>
  <si>
    <t>Router３つ</t>
    <phoneticPr fontId="1"/>
  </si>
  <si>
    <t>メモ：</t>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</si>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</sst>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記述時間比較グラフ（別役）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別役データ!$G$3:$G$7</c:f>
              <c:strCache>
                <c:ptCount val="5"/>
                <c:pt idx="0">
                  <c:v>instance１つ</c:v>
                </c:pt>
                <c:pt idx="1">
                  <c:v>instance２つ</c:v>
                </c:pt>
                <c:pt idx="2">
                  <c:v>instance３つ</c:v>
                </c:pt>
                <c:pt idx="3">
                  <c:v>instance４つ</c:v>
                </c:pt>
                <c:pt idx="4">
                  <c:v>instance５つ</c:v>
                </c:pt>
              </c:strCache>
            </c:str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別役データ!$G$3:$G$7</c:f>
              <c:strCache>
                <c:ptCount val="5"/>
                <c:pt idx="0">
                  <c:v>instance１つ</c:v>
                </c:pt>
                <c:pt idx="1">
                  <c:v>instance２つ</c:v>
                </c:pt>
                <c:pt idx="2">
                  <c:v>instance３つ</c:v>
                </c:pt>
                <c:pt idx="3">
                  <c:v>instance４つ</c:v>
                </c:pt>
                <c:pt idx="4">
                  <c:v>instance５つ</c:v>
                </c:pt>
              </c:strCache>
            </c:str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305034240"/>
        <c:axId val="-305026624"/>
      </c:lineChart>
      <c:catAx>
        <c:axId val="-3050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26624"/>
        <c:crosses val="autoZero"/>
        <c:auto val="1"/>
        <c:lblAlgn val="ctr"/>
        <c:lblOffset val="100"/>
        <c:noMultiLvlLbl val="0"/>
      </c:catAx>
      <c:valAx>
        <c:axId val="-3050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テンプレートファイル作成失敗数（手塚）</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手塚データ!$K$27:$K$29</c:f>
              <c:strCache>
                <c:ptCount val="3"/>
                <c:pt idx="0">
                  <c:v>Router１つ</c:v>
                </c:pt>
                <c:pt idx="1">
                  <c:v>Router２つ</c:v>
                </c:pt>
                <c:pt idx="2">
                  <c:v>Router３つ</c:v>
                </c:pt>
              </c:strCache>
            </c:strRef>
          </c:cat>
          <c:val>
            <c:numRef>
              <c:f>手塚データ!$L$27:$L$29</c:f>
              <c:numCache>
                <c:formatCode>General</c:formatCode>
                <c:ptCount val="3"/>
                <c:pt idx="0">
                  <c:v>1</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手塚データ!$K$27:$K$29</c:f>
              <c:strCache>
                <c:ptCount val="3"/>
                <c:pt idx="0">
                  <c:v>Router１つ</c:v>
                </c:pt>
                <c:pt idx="1">
                  <c:v>Router２つ</c:v>
                </c:pt>
                <c:pt idx="2">
                  <c:v>Router３つ</c:v>
                </c:pt>
              </c:strCache>
            </c:str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42498976"/>
        <c:axId val="-42498432"/>
      </c:lineChart>
      <c:catAx>
        <c:axId val="-4249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498432"/>
        <c:crosses val="autoZero"/>
        <c:auto val="1"/>
        <c:lblAlgn val="ctr"/>
        <c:lblOffset val="100"/>
        <c:noMultiLvlLbl val="0"/>
      </c:catAx>
      <c:valAx>
        <c:axId val="-4249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49897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船越データ!$F$3:$F$7</c:f>
              <c:strCache>
                <c:ptCount val="5"/>
                <c:pt idx="0">
                  <c:v>instance１つ</c:v>
                </c:pt>
                <c:pt idx="1">
                  <c:v>instance２つ</c:v>
                </c:pt>
                <c:pt idx="2">
                  <c:v>instance３つ</c:v>
                </c:pt>
                <c:pt idx="3">
                  <c:v>instance４つ</c:v>
                </c:pt>
                <c:pt idx="4">
                  <c:v>instance５つ</c:v>
                </c:pt>
              </c:strCache>
            </c:str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船越データ!$F$3:$F$7</c:f>
              <c:strCache>
                <c:ptCount val="5"/>
                <c:pt idx="0">
                  <c:v>instance１つ</c:v>
                </c:pt>
                <c:pt idx="1">
                  <c:v>instance２つ</c:v>
                </c:pt>
                <c:pt idx="2">
                  <c:v>instance３つ</c:v>
                </c:pt>
                <c:pt idx="3">
                  <c:v>instance４つ</c:v>
                </c:pt>
                <c:pt idx="4">
                  <c:v>instance５つ</c:v>
                </c:pt>
              </c:strCache>
            </c:str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87343088"/>
        <c:axId val="87342544"/>
      </c:lineChart>
      <c:catAx>
        <c:axId val="8734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2544"/>
        <c:crosses val="autoZero"/>
        <c:auto val="1"/>
        <c:lblAlgn val="ctr"/>
        <c:lblOffset val="100"/>
        <c:noMultiLvlLbl val="0"/>
      </c:catAx>
      <c:valAx>
        <c:axId val="87342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3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GUITool</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87328944"/>
        <c:axId val="87336016"/>
      </c:barChart>
      <c:catAx>
        <c:axId val="8732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6016"/>
        <c:crosses val="autoZero"/>
        <c:auto val="1"/>
        <c:lblAlgn val="ctr"/>
        <c:lblOffset val="100"/>
        <c:noMultiLvlLbl val="0"/>
      </c:catAx>
      <c:valAx>
        <c:axId val="8733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2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船越データ!$K$3:$K$5</c:f>
              <c:strCache>
                <c:ptCount val="3"/>
                <c:pt idx="0">
                  <c:v>Router１つ</c:v>
                </c:pt>
                <c:pt idx="1">
                  <c:v>Router２つ</c:v>
                </c:pt>
                <c:pt idx="2">
                  <c:v>Router３つ</c:v>
                </c:pt>
              </c:strCache>
            </c:str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船越データ!$K$3:$K$5</c:f>
              <c:strCache>
                <c:ptCount val="3"/>
                <c:pt idx="0">
                  <c:v>Router１つ</c:v>
                </c:pt>
                <c:pt idx="1">
                  <c:v>Router２つ</c:v>
                </c:pt>
                <c:pt idx="2">
                  <c:v>Router３つ</c:v>
                </c:pt>
              </c:strCache>
            </c:str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87336560"/>
        <c:axId val="87337104"/>
      </c:lineChart>
      <c:catAx>
        <c:axId val="873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7104"/>
        <c:crosses val="autoZero"/>
        <c:auto val="1"/>
        <c:lblAlgn val="ctr"/>
        <c:lblOffset val="100"/>
        <c:noMultiLvlLbl val="0"/>
      </c:catAx>
      <c:valAx>
        <c:axId val="8733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テンプレートファイル作成失敗数（船越）</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船越データ!$F$27:$F$31</c:f>
              <c:strCache>
                <c:ptCount val="5"/>
                <c:pt idx="0">
                  <c:v>instance１つ</c:v>
                </c:pt>
                <c:pt idx="1">
                  <c:v>instance２つ</c:v>
                </c:pt>
                <c:pt idx="2">
                  <c:v>instance３つ</c:v>
                </c:pt>
                <c:pt idx="3">
                  <c:v>instance４つ</c:v>
                </c:pt>
                <c:pt idx="4">
                  <c:v>instance５つ</c:v>
                </c:pt>
              </c:strCache>
            </c:strRef>
          </c:cat>
          <c:val>
            <c:numRef>
              <c:f>船越データ!$G$27:$G$31</c:f>
              <c:numCache>
                <c:formatCode>General</c:formatCode>
                <c:ptCount val="5"/>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船越データ!$F$27:$F$31</c:f>
              <c:strCache>
                <c:ptCount val="5"/>
                <c:pt idx="0">
                  <c:v>instance１つ</c:v>
                </c:pt>
                <c:pt idx="1">
                  <c:v>instance２つ</c:v>
                </c:pt>
                <c:pt idx="2">
                  <c:v>instance３つ</c:v>
                </c:pt>
                <c:pt idx="3">
                  <c:v>instance４つ</c:v>
                </c:pt>
                <c:pt idx="4">
                  <c:v>instance５つ</c:v>
                </c:pt>
              </c:strCache>
            </c:strRef>
          </c:cat>
          <c:val>
            <c:numRef>
              <c:f>船越データ!$H$27:$H$31</c:f>
              <c:numCache>
                <c:formatCode>General</c:formatCode>
                <c:ptCount val="5"/>
              </c:numCache>
            </c:numRef>
          </c:val>
          <c:smooth val="0"/>
        </c:ser>
        <c:dLbls>
          <c:showLegendKey val="0"/>
          <c:showVal val="0"/>
          <c:showCatName val="0"/>
          <c:showSerName val="0"/>
          <c:showPercent val="0"/>
          <c:showBubbleSize val="0"/>
        </c:dLbls>
        <c:marker val="1"/>
        <c:smooth val="0"/>
        <c:axId val="87335472"/>
        <c:axId val="87337648"/>
      </c:lineChart>
      <c:catAx>
        <c:axId val="873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7648"/>
        <c:crosses val="autoZero"/>
        <c:auto val="1"/>
        <c:lblAlgn val="ctr"/>
        <c:lblOffset val="100"/>
        <c:noMultiLvlLbl val="0"/>
      </c:catAx>
      <c:valAx>
        <c:axId val="8733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5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テンプレートファイル作成失敗数（船越）</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船越データ!$K$27:$K$29</c:f>
              <c:strCache>
                <c:ptCount val="3"/>
                <c:pt idx="0">
                  <c:v>Router１つ</c:v>
                </c:pt>
                <c:pt idx="1">
                  <c:v>Router２つ</c:v>
                </c:pt>
                <c:pt idx="2">
                  <c:v>Router３つ</c:v>
                </c:pt>
              </c:strCache>
            </c:strRef>
          </c:cat>
          <c:val>
            <c:numRef>
              <c:f>船越データ!$L$27:$L$29</c:f>
              <c:numCache>
                <c:formatCode>General</c:formatCode>
                <c:ptCount val="3"/>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船越データ!$K$27:$K$29</c:f>
              <c:strCache>
                <c:ptCount val="3"/>
                <c:pt idx="0">
                  <c:v>Router１つ</c:v>
                </c:pt>
                <c:pt idx="1">
                  <c:v>Router２つ</c:v>
                </c:pt>
                <c:pt idx="2">
                  <c:v>Router３つ</c:v>
                </c:pt>
              </c:strCache>
            </c:strRef>
          </c:cat>
          <c:val>
            <c:numRef>
              <c:f>船越データ!$M$27:$M$29</c:f>
              <c:numCache>
                <c:formatCode>General</c:formatCode>
                <c:ptCount val="3"/>
              </c:numCache>
            </c:numRef>
          </c:val>
          <c:smooth val="0"/>
        </c:ser>
        <c:dLbls>
          <c:showLegendKey val="0"/>
          <c:showVal val="0"/>
          <c:showCatName val="0"/>
          <c:showSerName val="0"/>
          <c:showPercent val="0"/>
          <c:showBubbleSize val="0"/>
        </c:dLbls>
        <c:marker val="1"/>
        <c:smooth val="0"/>
        <c:axId val="87340368"/>
        <c:axId val="87340912"/>
      </c:lineChart>
      <c:catAx>
        <c:axId val="873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0912"/>
        <c:crosses val="autoZero"/>
        <c:auto val="1"/>
        <c:lblAlgn val="ctr"/>
        <c:lblOffset val="100"/>
        <c:noMultiLvlLbl val="0"/>
      </c:catAx>
      <c:valAx>
        <c:axId val="873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036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濱田データ!$F$3:$F$7</c:f>
              <c:strCache>
                <c:ptCount val="5"/>
                <c:pt idx="0">
                  <c:v>instance１つ</c:v>
                </c:pt>
                <c:pt idx="1">
                  <c:v>instance２つ</c:v>
                </c:pt>
                <c:pt idx="2">
                  <c:v>instance３つ</c:v>
                </c:pt>
                <c:pt idx="3">
                  <c:v>instance４つ</c:v>
                </c:pt>
                <c:pt idx="4">
                  <c:v>instance５つ</c:v>
                </c:pt>
              </c:strCache>
            </c:strRef>
          </c:cat>
          <c:val>
            <c:numRef>
              <c:f>濱田データ!$G$3:$G$7</c:f>
              <c:numCache>
                <c:formatCode>General</c:formatCode>
                <c:ptCount val="5"/>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濱田データ!$F$3:$F$7</c:f>
              <c:strCache>
                <c:ptCount val="5"/>
                <c:pt idx="0">
                  <c:v>instance１つ</c:v>
                </c:pt>
                <c:pt idx="1">
                  <c:v>instance２つ</c:v>
                </c:pt>
                <c:pt idx="2">
                  <c:v>instance３つ</c:v>
                </c:pt>
                <c:pt idx="3">
                  <c:v>instance４つ</c:v>
                </c:pt>
                <c:pt idx="4">
                  <c:v>instance５つ</c:v>
                </c:pt>
              </c:strCache>
            </c:strRef>
          </c:cat>
          <c:val>
            <c:numRef>
              <c:f>濱田データ!$H$3:$H$7</c:f>
              <c:numCache>
                <c:formatCode>General</c:formatCode>
                <c:ptCount val="5"/>
              </c:numCache>
            </c:numRef>
          </c:val>
          <c:smooth val="0"/>
        </c:ser>
        <c:dLbls>
          <c:showLegendKey val="0"/>
          <c:showVal val="0"/>
          <c:showCatName val="0"/>
          <c:showSerName val="0"/>
          <c:showPercent val="0"/>
          <c:showBubbleSize val="0"/>
        </c:dLbls>
        <c:marker val="1"/>
        <c:smooth val="0"/>
        <c:axId val="93734304"/>
        <c:axId val="93729952"/>
      </c:lineChart>
      <c:catAx>
        <c:axId val="9373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29952"/>
        <c:crosses val="autoZero"/>
        <c:auto val="1"/>
        <c:lblAlgn val="ctr"/>
        <c:lblOffset val="100"/>
        <c:noMultiLvlLbl val="0"/>
      </c:catAx>
      <c:valAx>
        <c:axId val="937299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GUITool</c:v>
                </c:pt>
                <c:pt idx="1">
                  <c:v>手動（Heat）</c:v>
                </c:pt>
              </c:strCache>
            </c:strRef>
          </c:cat>
          <c:val>
            <c:numRef>
              <c:f>濱田データ!$C$3:$C$4</c:f>
              <c:numCache>
                <c:formatCode>General</c:formatCode>
                <c:ptCount val="2"/>
              </c:numCache>
            </c:numRef>
          </c:val>
        </c:ser>
        <c:dLbls>
          <c:showLegendKey val="0"/>
          <c:showVal val="0"/>
          <c:showCatName val="0"/>
          <c:showSerName val="0"/>
          <c:showPercent val="0"/>
          <c:showBubbleSize val="0"/>
        </c:dLbls>
        <c:gapWidth val="219"/>
        <c:overlap val="-27"/>
        <c:axId val="93742464"/>
        <c:axId val="93731040"/>
      </c:barChart>
      <c:catAx>
        <c:axId val="9374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1040"/>
        <c:crosses val="autoZero"/>
        <c:auto val="1"/>
        <c:lblAlgn val="ctr"/>
        <c:lblOffset val="100"/>
        <c:noMultiLvlLbl val="0"/>
      </c:catAx>
      <c:valAx>
        <c:axId val="9373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4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濱田データ!$K$3:$K$5</c:f>
              <c:strCache>
                <c:ptCount val="3"/>
                <c:pt idx="0">
                  <c:v>Router１つ</c:v>
                </c:pt>
                <c:pt idx="1">
                  <c:v>Router２つ</c:v>
                </c:pt>
                <c:pt idx="2">
                  <c:v>Router３つ</c:v>
                </c:pt>
              </c:strCache>
            </c:strRef>
          </c:cat>
          <c:val>
            <c:numRef>
              <c:f>濱田データ!$L$3:$L$5</c:f>
              <c:numCache>
                <c:formatCode>General</c:formatCode>
                <c:ptCount val="3"/>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濱田データ!$K$3:$K$5</c:f>
              <c:strCache>
                <c:ptCount val="3"/>
                <c:pt idx="0">
                  <c:v>Router１つ</c:v>
                </c:pt>
                <c:pt idx="1">
                  <c:v>Router２つ</c:v>
                </c:pt>
                <c:pt idx="2">
                  <c:v>Router３つ</c:v>
                </c:pt>
              </c:strCache>
            </c:strRef>
          </c:cat>
          <c:val>
            <c:numRef>
              <c:f>濱田データ!$M$3:$M$5</c:f>
              <c:numCache>
                <c:formatCode>General</c:formatCode>
                <c:ptCount val="3"/>
              </c:numCache>
            </c:numRef>
          </c:val>
          <c:smooth val="0"/>
        </c:ser>
        <c:dLbls>
          <c:showLegendKey val="0"/>
          <c:showVal val="0"/>
          <c:showCatName val="0"/>
          <c:showSerName val="0"/>
          <c:showPercent val="0"/>
          <c:showBubbleSize val="0"/>
        </c:dLbls>
        <c:marker val="1"/>
        <c:smooth val="0"/>
        <c:axId val="93740288"/>
        <c:axId val="93739744"/>
      </c:lineChart>
      <c:catAx>
        <c:axId val="937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9744"/>
        <c:crosses val="autoZero"/>
        <c:auto val="1"/>
        <c:lblAlgn val="ctr"/>
        <c:lblOffset val="100"/>
        <c:noMultiLvlLbl val="0"/>
      </c:catAx>
      <c:valAx>
        <c:axId val="9373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4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テンプレートファイル作成失敗数（濱田）</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濱田データ!$F$27:$F$31</c:f>
              <c:strCache>
                <c:ptCount val="5"/>
                <c:pt idx="0">
                  <c:v>instance１つ</c:v>
                </c:pt>
                <c:pt idx="1">
                  <c:v>instance２つ</c:v>
                </c:pt>
                <c:pt idx="2">
                  <c:v>instance３つ</c:v>
                </c:pt>
                <c:pt idx="3">
                  <c:v>instance４つ</c:v>
                </c:pt>
                <c:pt idx="4">
                  <c:v>instance５つ</c:v>
                </c:pt>
              </c:strCache>
            </c:strRef>
          </c:cat>
          <c:val>
            <c:numRef>
              <c:f>濱田データ!$G$27:$G$31</c:f>
              <c:numCache>
                <c:formatCode>General</c:formatCode>
                <c:ptCount val="5"/>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濱田データ!$F$27:$F$31</c:f>
              <c:strCache>
                <c:ptCount val="5"/>
                <c:pt idx="0">
                  <c:v>instance１つ</c:v>
                </c:pt>
                <c:pt idx="1">
                  <c:v>instance２つ</c:v>
                </c:pt>
                <c:pt idx="2">
                  <c:v>instance３つ</c:v>
                </c:pt>
                <c:pt idx="3">
                  <c:v>instance４つ</c:v>
                </c:pt>
                <c:pt idx="4">
                  <c:v>instance５つ</c:v>
                </c:pt>
              </c:strCache>
            </c:strRef>
          </c:cat>
          <c:val>
            <c:numRef>
              <c:f>濱田データ!$H$27:$H$31</c:f>
              <c:numCache>
                <c:formatCode>General</c:formatCode>
                <c:ptCount val="5"/>
              </c:numCache>
            </c:numRef>
          </c:val>
          <c:smooth val="0"/>
        </c:ser>
        <c:dLbls>
          <c:showLegendKey val="0"/>
          <c:showVal val="0"/>
          <c:showCatName val="0"/>
          <c:showSerName val="0"/>
          <c:showPercent val="0"/>
          <c:showBubbleSize val="0"/>
        </c:dLbls>
        <c:marker val="1"/>
        <c:smooth val="0"/>
        <c:axId val="93735936"/>
        <c:axId val="93739200"/>
      </c:lineChart>
      <c:catAx>
        <c:axId val="937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9200"/>
        <c:crosses val="autoZero"/>
        <c:auto val="1"/>
        <c:lblAlgn val="ctr"/>
        <c:lblOffset val="100"/>
        <c:noMultiLvlLbl val="0"/>
      </c:catAx>
      <c:valAx>
        <c:axId val="937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別役</a:t>
            </a:r>
            <a:r>
              <a:rPr lang="en-US" altLang="ja-JP"/>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GUITool</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305039680"/>
        <c:axId val="-305032064"/>
      </c:barChart>
      <c:catAx>
        <c:axId val="-3050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2064"/>
        <c:crosses val="autoZero"/>
        <c:auto val="1"/>
        <c:lblAlgn val="ctr"/>
        <c:lblOffset val="100"/>
        <c:noMultiLvlLbl val="0"/>
      </c:catAx>
      <c:valAx>
        <c:axId val="-30503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テンプレートファイル作成失敗数（濱田）</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濱田データ!$K$27:$K$29</c:f>
              <c:strCache>
                <c:ptCount val="3"/>
                <c:pt idx="0">
                  <c:v>Router１つ</c:v>
                </c:pt>
                <c:pt idx="1">
                  <c:v>Router２つ</c:v>
                </c:pt>
                <c:pt idx="2">
                  <c:v>Router３つ</c:v>
                </c:pt>
              </c:strCache>
            </c:strRef>
          </c:cat>
          <c:val>
            <c:numRef>
              <c:f>濱田データ!$L$27:$L$29</c:f>
              <c:numCache>
                <c:formatCode>General</c:formatCode>
                <c:ptCount val="3"/>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濱田データ!$K$27:$K$29</c:f>
              <c:strCache>
                <c:ptCount val="3"/>
                <c:pt idx="0">
                  <c:v>Router１つ</c:v>
                </c:pt>
                <c:pt idx="1">
                  <c:v>Router２つ</c:v>
                </c:pt>
                <c:pt idx="2">
                  <c:v>Router３つ</c:v>
                </c:pt>
              </c:strCache>
            </c:strRef>
          </c:cat>
          <c:val>
            <c:numRef>
              <c:f>濱田データ!$M$27:$M$29</c:f>
              <c:numCache>
                <c:formatCode>General</c:formatCode>
                <c:ptCount val="3"/>
              </c:numCache>
            </c:numRef>
          </c:val>
          <c:smooth val="0"/>
        </c:ser>
        <c:dLbls>
          <c:showLegendKey val="0"/>
          <c:showVal val="0"/>
          <c:showCatName val="0"/>
          <c:showSerName val="0"/>
          <c:showPercent val="0"/>
          <c:showBubbleSize val="0"/>
        </c:dLbls>
        <c:marker val="1"/>
        <c:smooth val="0"/>
        <c:axId val="93737568"/>
        <c:axId val="93734848"/>
      </c:lineChart>
      <c:catAx>
        <c:axId val="937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4848"/>
        <c:crosses val="autoZero"/>
        <c:auto val="1"/>
        <c:lblAlgn val="ctr"/>
        <c:lblOffset val="100"/>
        <c:noMultiLvlLbl val="0"/>
      </c:catAx>
      <c:valAx>
        <c:axId val="9373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373756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川村データ!$F$3:$F$7</c:f>
              <c:strCache>
                <c:ptCount val="5"/>
                <c:pt idx="0">
                  <c:v>instance１つ</c:v>
                </c:pt>
                <c:pt idx="1">
                  <c:v>instance２つ</c:v>
                </c:pt>
                <c:pt idx="2">
                  <c:v>instance３つ</c:v>
                </c:pt>
                <c:pt idx="3">
                  <c:v>instance４つ</c:v>
                </c:pt>
                <c:pt idx="4">
                  <c:v>instance５つ</c:v>
                </c:pt>
              </c:strCache>
            </c:strRef>
          </c:cat>
          <c:val>
            <c:numRef>
              <c:f>川村データ!$G$3:$G$7</c:f>
              <c:numCache>
                <c:formatCode>General</c:formatCode>
                <c:ptCount val="5"/>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川村データ!$F$3:$F$7</c:f>
              <c:strCache>
                <c:ptCount val="5"/>
                <c:pt idx="0">
                  <c:v>instance１つ</c:v>
                </c:pt>
                <c:pt idx="1">
                  <c:v>instance２つ</c:v>
                </c:pt>
                <c:pt idx="2">
                  <c:v>instance３つ</c:v>
                </c:pt>
                <c:pt idx="3">
                  <c:v>instance４つ</c:v>
                </c:pt>
                <c:pt idx="4">
                  <c:v>instance５つ</c:v>
                </c:pt>
              </c:strCache>
            </c:strRef>
          </c:cat>
          <c:val>
            <c:numRef>
              <c:f>川村データ!$H$3:$H$7</c:f>
              <c:numCache>
                <c:formatCode>General</c:formatCode>
                <c:ptCount val="5"/>
              </c:numCache>
            </c:numRef>
          </c:val>
          <c:smooth val="0"/>
        </c:ser>
        <c:dLbls>
          <c:showLegendKey val="0"/>
          <c:showVal val="0"/>
          <c:showCatName val="0"/>
          <c:showSerName val="0"/>
          <c:showPercent val="0"/>
          <c:showBubbleSize val="0"/>
        </c:dLbls>
        <c:marker val="1"/>
        <c:smooth val="0"/>
        <c:axId val="87341456"/>
        <c:axId val="87343632"/>
      </c:lineChart>
      <c:catAx>
        <c:axId val="873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3632"/>
        <c:crosses val="autoZero"/>
        <c:auto val="1"/>
        <c:lblAlgn val="ctr"/>
        <c:lblOffset val="100"/>
        <c:noMultiLvlLbl val="0"/>
      </c:catAx>
      <c:valAx>
        <c:axId val="87343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41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GUITool</c:v>
                </c:pt>
                <c:pt idx="1">
                  <c:v>手動（Heat）</c:v>
                </c:pt>
              </c:strCache>
            </c:strRef>
          </c:cat>
          <c:val>
            <c:numRef>
              <c:f>川村データ!$C$3:$C$4</c:f>
              <c:numCache>
                <c:formatCode>General</c:formatCode>
                <c:ptCount val="2"/>
              </c:numCache>
            </c:numRef>
          </c:val>
        </c:ser>
        <c:dLbls>
          <c:showLegendKey val="0"/>
          <c:showVal val="0"/>
          <c:showCatName val="0"/>
          <c:showSerName val="0"/>
          <c:showPercent val="0"/>
          <c:showBubbleSize val="0"/>
        </c:dLbls>
        <c:gapWidth val="219"/>
        <c:overlap val="-27"/>
        <c:axId val="87331664"/>
        <c:axId val="87332208"/>
      </c:barChart>
      <c:catAx>
        <c:axId val="8733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2208"/>
        <c:crosses val="autoZero"/>
        <c:auto val="1"/>
        <c:lblAlgn val="ctr"/>
        <c:lblOffset val="100"/>
        <c:noMultiLvlLbl val="0"/>
      </c:catAx>
      <c:valAx>
        <c:axId val="8733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3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川村データ!$K$3:$K$5</c:f>
              <c:strCache>
                <c:ptCount val="3"/>
                <c:pt idx="0">
                  <c:v>Router１つ</c:v>
                </c:pt>
                <c:pt idx="1">
                  <c:v>Router２つ</c:v>
                </c:pt>
                <c:pt idx="2">
                  <c:v>Router３つ</c:v>
                </c:pt>
              </c:strCache>
            </c:strRef>
          </c:cat>
          <c:val>
            <c:numRef>
              <c:f>川村データ!$L$3:$L$5</c:f>
              <c:numCache>
                <c:formatCode>General</c:formatCode>
                <c:ptCount val="3"/>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川村データ!$K$3:$K$5</c:f>
              <c:strCache>
                <c:ptCount val="3"/>
                <c:pt idx="0">
                  <c:v>Router１つ</c:v>
                </c:pt>
                <c:pt idx="1">
                  <c:v>Router２つ</c:v>
                </c:pt>
                <c:pt idx="2">
                  <c:v>Router３つ</c:v>
                </c:pt>
              </c:strCache>
            </c:strRef>
          </c:cat>
          <c:val>
            <c:numRef>
              <c:f>川村データ!$M$3:$M$5</c:f>
              <c:numCache>
                <c:formatCode>General</c:formatCode>
                <c:ptCount val="3"/>
              </c:numCache>
            </c:numRef>
          </c:val>
          <c:smooth val="0"/>
        </c:ser>
        <c:dLbls>
          <c:showLegendKey val="0"/>
          <c:showVal val="0"/>
          <c:showCatName val="0"/>
          <c:showSerName val="0"/>
          <c:showPercent val="0"/>
          <c:showBubbleSize val="0"/>
        </c:dLbls>
        <c:marker val="1"/>
        <c:smooth val="0"/>
        <c:axId val="-42501152"/>
        <c:axId val="101231472"/>
      </c:lineChart>
      <c:catAx>
        <c:axId val="-4250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231472"/>
        <c:crosses val="autoZero"/>
        <c:auto val="1"/>
        <c:lblAlgn val="ctr"/>
        <c:lblOffset val="100"/>
        <c:noMultiLvlLbl val="0"/>
      </c:catAx>
      <c:valAx>
        <c:axId val="10123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501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テンプレートファイル作成失敗数（川村）</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川村データ!$F$27:$F$31</c:f>
              <c:strCache>
                <c:ptCount val="5"/>
                <c:pt idx="0">
                  <c:v>instance１つ</c:v>
                </c:pt>
                <c:pt idx="1">
                  <c:v>instance２つ</c:v>
                </c:pt>
                <c:pt idx="2">
                  <c:v>instance３つ</c:v>
                </c:pt>
                <c:pt idx="3">
                  <c:v>instance４つ</c:v>
                </c:pt>
                <c:pt idx="4">
                  <c:v>instance５つ</c:v>
                </c:pt>
              </c:strCache>
            </c:strRef>
          </c:cat>
          <c:val>
            <c:numRef>
              <c:f>川村データ!$G$27:$G$31</c:f>
              <c:numCache>
                <c:formatCode>General</c:formatCode>
                <c:ptCount val="5"/>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川村データ!$F$27:$F$31</c:f>
              <c:strCache>
                <c:ptCount val="5"/>
                <c:pt idx="0">
                  <c:v>instance１つ</c:v>
                </c:pt>
                <c:pt idx="1">
                  <c:v>instance２つ</c:v>
                </c:pt>
                <c:pt idx="2">
                  <c:v>instance３つ</c:v>
                </c:pt>
                <c:pt idx="3">
                  <c:v>instance４つ</c:v>
                </c:pt>
                <c:pt idx="4">
                  <c:v>instance５つ</c:v>
                </c:pt>
              </c:strCache>
            </c:strRef>
          </c:cat>
          <c:val>
            <c:numRef>
              <c:f>川村データ!$H$27:$H$31</c:f>
              <c:numCache>
                <c:formatCode>General</c:formatCode>
                <c:ptCount val="5"/>
              </c:numCache>
            </c:numRef>
          </c:val>
          <c:smooth val="0"/>
        </c:ser>
        <c:dLbls>
          <c:showLegendKey val="0"/>
          <c:showVal val="0"/>
          <c:showCatName val="0"/>
          <c:showSerName val="0"/>
          <c:showPercent val="0"/>
          <c:showBubbleSize val="0"/>
        </c:dLbls>
        <c:marker val="1"/>
        <c:smooth val="0"/>
        <c:axId val="101235280"/>
        <c:axId val="101226576"/>
      </c:lineChart>
      <c:catAx>
        <c:axId val="1012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226576"/>
        <c:crosses val="autoZero"/>
        <c:auto val="1"/>
        <c:lblAlgn val="ctr"/>
        <c:lblOffset val="100"/>
        <c:noMultiLvlLbl val="0"/>
      </c:catAx>
      <c:valAx>
        <c:axId val="10122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235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テンプレートファイル作成失敗数（川村）</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川村データ!$K$27:$K$29</c:f>
              <c:strCache>
                <c:ptCount val="3"/>
                <c:pt idx="0">
                  <c:v>Router１つ</c:v>
                </c:pt>
                <c:pt idx="1">
                  <c:v>Router２つ</c:v>
                </c:pt>
                <c:pt idx="2">
                  <c:v>Router３つ</c:v>
                </c:pt>
              </c:strCache>
            </c:strRef>
          </c:cat>
          <c:val>
            <c:numRef>
              <c:f>川村データ!$L$27:$L$29</c:f>
              <c:numCache>
                <c:formatCode>General</c:formatCode>
                <c:ptCount val="3"/>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川村データ!$K$27:$K$29</c:f>
              <c:strCache>
                <c:ptCount val="3"/>
                <c:pt idx="0">
                  <c:v>Router１つ</c:v>
                </c:pt>
                <c:pt idx="1">
                  <c:v>Router２つ</c:v>
                </c:pt>
                <c:pt idx="2">
                  <c:v>Router３つ</c:v>
                </c:pt>
              </c:strCache>
            </c:strRef>
          </c:cat>
          <c:val>
            <c:numRef>
              <c:f>川村データ!$M$27:$M$29</c:f>
              <c:numCache>
                <c:formatCode>General</c:formatCode>
                <c:ptCount val="3"/>
              </c:numCache>
            </c:numRef>
          </c:val>
          <c:smooth val="0"/>
        </c:ser>
        <c:dLbls>
          <c:showLegendKey val="0"/>
          <c:showVal val="0"/>
          <c:showCatName val="0"/>
          <c:showSerName val="0"/>
          <c:showPercent val="0"/>
          <c:showBubbleSize val="0"/>
        </c:dLbls>
        <c:marker val="1"/>
        <c:smooth val="0"/>
        <c:axId val="101229840"/>
        <c:axId val="101224944"/>
      </c:lineChart>
      <c:catAx>
        <c:axId val="1012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224944"/>
        <c:crosses val="autoZero"/>
        <c:auto val="1"/>
        <c:lblAlgn val="ctr"/>
        <c:lblOffset val="100"/>
        <c:noMultiLvlLbl val="0"/>
      </c:catAx>
      <c:valAx>
        <c:axId val="10122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22984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 テンプレートファイル作成失敗数</a:t>
            </a:r>
            <a:r>
              <a:rPr lang="en-US" altLang="ja-JP" sz="1200"/>
              <a:t>(</a:t>
            </a:r>
            <a:r>
              <a:rPr lang="ja-JP" altLang="en-US" sz="1200"/>
              <a:t>別役</a:t>
            </a:r>
            <a:r>
              <a:rPr lang="en-US" altLang="ja-JP" sz="120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別役データ!$H$33</c:f>
              <c:strCache>
                <c:ptCount val="1"/>
                <c:pt idx="0">
                  <c:v>GUITool使用(個)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別役データ!$G$34:$G$38</c:f>
              <c:strCache>
                <c:ptCount val="5"/>
                <c:pt idx="0">
                  <c:v>instance１つ</c:v>
                </c:pt>
                <c:pt idx="1">
                  <c:v>instance２つ</c:v>
                </c:pt>
                <c:pt idx="2">
                  <c:v>instance３つ</c:v>
                </c:pt>
                <c:pt idx="3">
                  <c:v>instance４つ</c:v>
                </c:pt>
                <c:pt idx="4">
                  <c:v>instance５つ</c:v>
                </c:pt>
              </c:strCache>
            </c:strRef>
          </c:cat>
          <c:val>
            <c:numRef>
              <c:f>別役データ!$H$34:$H$38</c:f>
              <c:numCache>
                <c:formatCode>General</c:formatCode>
                <c:ptCount val="5"/>
                <c:pt idx="0">
                  <c:v>0</c:v>
                </c:pt>
                <c:pt idx="1">
                  <c:v>0</c:v>
                </c:pt>
                <c:pt idx="2">
                  <c:v>0</c:v>
                </c:pt>
                <c:pt idx="3">
                  <c:v>0</c:v>
                </c:pt>
                <c:pt idx="4">
                  <c:v>0</c:v>
                </c:pt>
              </c:numCache>
            </c:numRef>
          </c:val>
          <c:smooth val="0"/>
        </c:ser>
        <c:ser>
          <c:idx val="1"/>
          <c:order val="1"/>
          <c:tx>
            <c:strRef>
              <c:f>別役データ!$I$33</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別役データ!$G$34:$G$38</c:f>
              <c:strCache>
                <c:ptCount val="5"/>
                <c:pt idx="0">
                  <c:v>instance１つ</c:v>
                </c:pt>
                <c:pt idx="1">
                  <c:v>instance２つ</c:v>
                </c:pt>
                <c:pt idx="2">
                  <c:v>instance３つ</c:v>
                </c:pt>
                <c:pt idx="3">
                  <c:v>instance４つ</c:v>
                </c:pt>
                <c:pt idx="4">
                  <c:v>instance５つ</c:v>
                </c:pt>
              </c:strCache>
            </c:strRef>
          </c:cat>
          <c:val>
            <c:numRef>
              <c:f>別役データ!$I$34:$I$38</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305039136"/>
        <c:axId val="-305033152"/>
      </c:lineChart>
      <c:catAx>
        <c:axId val="-3050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3152"/>
        <c:crosses val="autoZero"/>
        <c:auto val="1"/>
        <c:lblAlgn val="ctr"/>
        <c:lblOffset val="100"/>
        <c:noMultiLvlLbl val="0"/>
      </c:catAx>
      <c:valAx>
        <c:axId val="-30503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9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別役</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別役データ!$L$3:$L$5</c:f>
              <c:strCache>
                <c:ptCount val="3"/>
                <c:pt idx="0">
                  <c:v>Router１つ</c:v>
                </c:pt>
                <c:pt idx="1">
                  <c:v>Router２つ</c:v>
                </c:pt>
                <c:pt idx="2">
                  <c:v>Router３つ</c:v>
                </c:pt>
              </c:strCache>
            </c:str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別役データ!$L$3:$L$5</c:f>
              <c:strCache>
                <c:ptCount val="3"/>
                <c:pt idx="0">
                  <c:v>Router１つ</c:v>
                </c:pt>
                <c:pt idx="1">
                  <c:v>Router２つ</c:v>
                </c:pt>
                <c:pt idx="2">
                  <c:v>Router３つ</c:v>
                </c:pt>
              </c:strCache>
            </c:str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305028256"/>
        <c:axId val="-305030432"/>
      </c:lineChart>
      <c:catAx>
        <c:axId val="-3050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0432"/>
        <c:crosses val="autoZero"/>
        <c:auto val="1"/>
        <c:lblAlgn val="ctr"/>
        <c:lblOffset val="100"/>
        <c:noMultiLvlLbl val="0"/>
      </c:catAx>
      <c:valAx>
        <c:axId val="-30503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28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テンプレートファイル作成失敗数（別役）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別役データ!$M$35</c:f>
              <c:strCache>
                <c:ptCount val="1"/>
                <c:pt idx="0">
                  <c:v>GUITool使用(個)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別役データ!$L$36:$L$38</c:f>
              <c:strCache>
                <c:ptCount val="3"/>
                <c:pt idx="0">
                  <c:v>Router１つ</c:v>
                </c:pt>
                <c:pt idx="1">
                  <c:v>Router２つ</c:v>
                </c:pt>
                <c:pt idx="2">
                  <c:v>Router３つ</c:v>
                </c:pt>
              </c:strCache>
            </c:strRef>
          </c:cat>
          <c:val>
            <c:numRef>
              <c:f>別役データ!$M$36:$M$38</c:f>
              <c:numCache>
                <c:formatCode>General</c:formatCode>
                <c:ptCount val="3"/>
                <c:pt idx="0">
                  <c:v>0</c:v>
                </c:pt>
                <c:pt idx="1">
                  <c:v>0</c:v>
                </c:pt>
                <c:pt idx="2">
                  <c:v>0</c:v>
                </c:pt>
              </c:numCache>
            </c:numRef>
          </c:val>
          <c:smooth val="0"/>
        </c:ser>
        <c:ser>
          <c:idx val="1"/>
          <c:order val="1"/>
          <c:tx>
            <c:strRef>
              <c:f>別役データ!$N$35</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別役データ!$L$36:$L$38</c:f>
              <c:strCache>
                <c:ptCount val="3"/>
                <c:pt idx="0">
                  <c:v>Router１つ</c:v>
                </c:pt>
                <c:pt idx="1">
                  <c:v>Router２つ</c:v>
                </c:pt>
                <c:pt idx="2">
                  <c:v>Router３つ</c:v>
                </c:pt>
              </c:strCache>
            </c:strRef>
          </c:cat>
          <c:val>
            <c:numRef>
              <c:f>別役データ!$N$36:$N$38</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305038048"/>
        <c:axId val="-305029344"/>
      </c:lineChart>
      <c:catAx>
        <c:axId val="-3050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29344"/>
        <c:crosses val="autoZero"/>
        <c:auto val="1"/>
        <c:lblAlgn val="ctr"/>
        <c:lblOffset val="100"/>
        <c:noMultiLvlLbl val="0"/>
      </c:catAx>
      <c:valAx>
        <c:axId val="-3050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503804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手塚データ!$F$3:$F$7</c:f>
              <c:strCache>
                <c:ptCount val="5"/>
                <c:pt idx="0">
                  <c:v>instance１つ</c:v>
                </c:pt>
                <c:pt idx="1">
                  <c:v>instance２つ</c:v>
                </c:pt>
                <c:pt idx="2">
                  <c:v>instance３つ</c:v>
                </c:pt>
                <c:pt idx="3">
                  <c:v>instance４つ</c:v>
                </c:pt>
                <c:pt idx="4">
                  <c:v>instance５つ</c:v>
                </c:pt>
              </c:strCache>
            </c:str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手塚データ!$F$3:$F$7</c:f>
              <c:strCache>
                <c:ptCount val="5"/>
                <c:pt idx="0">
                  <c:v>instance１つ</c:v>
                </c:pt>
                <c:pt idx="1">
                  <c:v>instance２つ</c:v>
                </c:pt>
                <c:pt idx="2">
                  <c:v>instance３つ</c:v>
                </c:pt>
                <c:pt idx="3">
                  <c:v>instance４つ</c:v>
                </c:pt>
                <c:pt idx="4">
                  <c:v>instance５つ</c:v>
                </c:pt>
              </c:strCache>
            </c:str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277395952"/>
        <c:axId val="-277392688"/>
      </c:lineChart>
      <c:catAx>
        <c:axId val="-2773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77392688"/>
        <c:crosses val="autoZero"/>
        <c:auto val="1"/>
        <c:lblAlgn val="ctr"/>
        <c:lblOffset val="100"/>
        <c:noMultiLvlLbl val="0"/>
      </c:catAx>
      <c:valAx>
        <c:axId val="-277392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77395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GUITool</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277383984"/>
        <c:axId val="-277388336"/>
      </c:barChart>
      <c:catAx>
        <c:axId val="-2773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77388336"/>
        <c:crosses val="autoZero"/>
        <c:auto val="1"/>
        <c:lblAlgn val="ctr"/>
        <c:lblOffset val="100"/>
        <c:noMultiLvlLbl val="0"/>
      </c:catAx>
      <c:valAx>
        <c:axId val="-2773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7738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手塚データ!$K$3:$K$5</c:f>
              <c:strCache>
                <c:ptCount val="3"/>
                <c:pt idx="0">
                  <c:v>Router１つ</c:v>
                </c:pt>
                <c:pt idx="1">
                  <c:v>Router２つ</c:v>
                </c:pt>
                <c:pt idx="2">
                  <c:v>Router３つ</c:v>
                </c:pt>
              </c:strCache>
            </c:str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手塚データ!$K$3:$K$5</c:f>
              <c:strCache>
                <c:ptCount val="3"/>
                <c:pt idx="0">
                  <c:v>Router１つ</c:v>
                </c:pt>
                <c:pt idx="1">
                  <c:v>Router２つ</c:v>
                </c:pt>
                <c:pt idx="2">
                  <c:v>Router３つ</c:v>
                </c:pt>
              </c:strCache>
            </c:str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42500064"/>
        <c:axId val="-42493536"/>
      </c:lineChart>
      <c:catAx>
        <c:axId val="-425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493536"/>
        <c:crosses val="autoZero"/>
        <c:auto val="1"/>
        <c:lblAlgn val="ctr"/>
        <c:lblOffset val="100"/>
        <c:noMultiLvlLbl val="0"/>
      </c:catAx>
      <c:valAx>
        <c:axId val="-4249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500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テンプレートファイル作成失敗数（手塚）</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手塚データ!$F$27:$F$31</c:f>
              <c:strCache>
                <c:ptCount val="5"/>
                <c:pt idx="0">
                  <c:v>instance１つ</c:v>
                </c:pt>
                <c:pt idx="1">
                  <c:v>instance２つ</c:v>
                </c:pt>
                <c:pt idx="2">
                  <c:v>instance３つ</c:v>
                </c:pt>
                <c:pt idx="3">
                  <c:v>instance４つ</c:v>
                </c:pt>
                <c:pt idx="4">
                  <c:v>instance５つ</c:v>
                </c:pt>
              </c:strCache>
            </c:strRef>
          </c:cat>
          <c:val>
            <c:numRef>
              <c:f>手塚データ!$G$27:$G$31</c:f>
              <c:numCache>
                <c:formatCode>General</c:formatCode>
                <c:ptCount val="5"/>
                <c:pt idx="0">
                  <c:v>0</c:v>
                </c:pt>
                <c:pt idx="1">
                  <c:v>0</c:v>
                </c:pt>
                <c:pt idx="2">
                  <c:v>1</c:v>
                </c:pt>
                <c:pt idx="3">
                  <c:v>0</c:v>
                </c:pt>
                <c:pt idx="4">
                  <c:v>1</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手塚データ!$F$27:$F$31</c:f>
              <c:strCache>
                <c:ptCount val="5"/>
                <c:pt idx="0">
                  <c:v>instance１つ</c:v>
                </c:pt>
                <c:pt idx="1">
                  <c:v>instance２つ</c:v>
                </c:pt>
                <c:pt idx="2">
                  <c:v>instance３つ</c:v>
                </c:pt>
                <c:pt idx="3">
                  <c:v>instance４つ</c:v>
                </c:pt>
                <c:pt idx="4">
                  <c:v>instance５つ</c:v>
                </c:pt>
              </c:strCache>
            </c:str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42491360"/>
        <c:axId val="-42494624"/>
      </c:lineChart>
      <c:catAx>
        <c:axId val="-4249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494624"/>
        <c:crosses val="autoZero"/>
        <c:auto val="1"/>
        <c:lblAlgn val="ctr"/>
        <c:lblOffset val="100"/>
        <c:noMultiLvlLbl val="0"/>
      </c:catAx>
      <c:valAx>
        <c:axId val="-4249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491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38</xdr:row>
      <xdr:rowOff>28575</xdr:rowOff>
    </xdr:from>
    <xdr:to>
      <xdr:col>9</xdr:col>
      <xdr:colOff>409575</xdr:colOff>
      <xdr:row>54</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5</xdr:row>
      <xdr:rowOff>28575</xdr:rowOff>
    </xdr:from>
    <xdr:to>
      <xdr:col>16</xdr:col>
      <xdr:colOff>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38</xdr:row>
      <xdr:rowOff>9525</xdr:rowOff>
    </xdr:from>
    <xdr:to>
      <xdr:col>15</xdr:col>
      <xdr:colOff>95250</xdr:colOff>
      <xdr:row>54</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D37" sqref="D37"/>
    </sheetView>
  </sheetViews>
  <sheetFormatPr defaultRowHeight="13.5" x14ac:dyDescent="0.15"/>
  <cols>
    <col min="2" max="2" width="15.5" customWidth="1"/>
    <col min="3" max="3" width="14.375" customWidth="1"/>
    <col min="4" max="4" width="17.375" customWidth="1"/>
    <col min="7" max="7" width="11.875" customWidth="1"/>
    <col min="8" max="8" width="14.875" customWidth="1"/>
    <col min="9" max="9" width="13" customWidth="1"/>
    <col min="13" max="13" width="16.625" customWidth="1"/>
    <col min="14" max="14" width="14.75" customWidth="1"/>
  </cols>
  <sheetData>
    <row r="1" spans="1:14" x14ac:dyDescent="0.15">
      <c r="A1" t="s">
        <v>0</v>
      </c>
    </row>
    <row r="2" spans="1:14" x14ac:dyDescent="0.15">
      <c r="B2" s="1"/>
      <c r="C2" s="1" t="s">
        <v>27</v>
      </c>
      <c r="G2" s="1"/>
      <c r="H2" s="1" t="s">
        <v>6</v>
      </c>
      <c r="I2" s="1" t="s">
        <v>7</v>
      </c>
      <c r="L2" s="1"/>
      <c r="M2" s="1" t="s">
        <v>15</v>
      </c>
      <c r="N2" s="1" t="s">
        <v>7</v>
      </c>
    </row>
    <row r="3" spans="1:14" x14ac:dyDescent="0.15">
      <c r="B3" s="1" t="s">
        <v>8</v>
      </c>
      <c r="C3" s="1">
        <v>180</v>
      </c>
      <c r="G3" s="1" t="s">
        <v>1</v>
      </c>
      <c r="H3" s="1">
        <v>27</v>
      </c>
      <c r="I3" s="1">
        <v>685</v>
      </c>
      <c r="L3" s="1" t="s">
        <v>12</v>
      </c>
      <c r="M3" s="1">
        <v>105</v>
      </c>
      <c r="N3" s="1">
        <v>485</v>
      </c>
    </row>
    <row r="4" spans="1:14" x14ac:dyDescent="0.15">
      <c r="B4" s="1" t="s">
        <v>9</v>
      </c>
      <c r="C4" s="1">
        <v>540</v>
      </c>
      <c r="G4" s="1" t="s">
        <v>2</v>
      </c>
      <c r="H4" s="1">
        <v>64</v>
      </c>
      <c r="I4" s="1">
        <f>(8*60)+51</f>
        <v>531</v>
      </c>
      <c r="L4" s="1" t="s">
        <v>13</v>
      </c>
      <c r="M4" s="1">
        <f>60+53</f>
        <v>113</v>
      </c>
      <c r="N4" s="1">
        <f>9*60+54</f>
        <v>594</v>
      </c>
    </row>
    <row r="5" spans="1:14" x14ac:dyDescent="0.15">
      <c r="G5" s="1" t="s">
        <v>3</v>
      </c>
      <c r="H5" s="1">
        <f>60+27</f>
        <v>87</v>
      </c>
      <c r="I5" s="1">
        <f>(9*60)+57</f>
        <v>597</v>
      </c>
      <c r="L5" s="1" t="s">
        <v>14</v>
      </c>
      <c r="M5" s="1">
        <f>120+40</f>
        <v>160</v>
      </c>
      <c r="N5" s="1">
        <f>11*60</f>
        <v>660</v>
      </c>
    </row>
    <row r="6" spans="1:14" x14ac:dyDescent="0.15">
      <c r="G6" s="1" t="s">
        <v>4</v>
      </c>
      <c r="H6" s="1">
        <f>60+57</f>
        <v>117</v>
      </c>
      <c r="I6" s="1">
        <f>(8*60)+45</f>
        <v>525</v>
      </c>
    </row>
    <row r="7" spans="1:14" x14ac:dyDescent="0.15">
      <c r="G7" s="1" t="s">
        <v>5</v>
      </c>
      <c r="H7" s="1">
        <f>60+45</f>
        <v>105</v>
      </c>
      <c r="I7" s="1">
        <f>(8*60)+5</f>
        <v>485</v>
      </c>
    </row>
    <row r="31" spans="8:8" x14ac:dyDescent="0.15">
      <c r="H31" t="s">
        <v>18</v>
      </c>
    </row>
    <row r="33" spans="7:14" x14ac:dyDescent="0.15">
      <c r="G33" s="1"/>
      <c r="H33" s="1" t="s">
        <v>10</v>
      </c>
      <c r="I33" s="1" t="s">
        <v>11</v>
      </c>
    </row>
    <row r="34" spans="7:14" x14ac:dyDescent="0.15">
      <c r="G34" s="1" t="s">
        <v>1</v>
      </c>
      <c r="H34" s="1">
        <v>0</v>
      </c>
      <c r="I34" s="1">
        <v>6</v>
      </c>
    </row>
    <row r="35" spans="7:14" x14ac:dyDescent="0.15">
      <c r="G35" s="1" t="s">
        <v>2</v>
      </c>
      <c r="H35" s="1">
        <v>0</v>
      </c>
      <c r="I35" s="1">
        <v>0</v>
      </c>
      <c r="L35" s="1"/>
      <c r="M35" s="1" t="s">
        <v>10</v>
      </c>
      <c r="N35" s="1" t="s">
        <v>11</v>
      </c>
    </row>
    <row r="36" spans="7:14" x14ac:dyDescent="0.15">
      <c r="G36" s="1" t="s">
        <v>3</v>
      </c>
      <c r="H36" s="1">
        <v>0</v>
      </c>
      <c r="I36" s="1">
        <v>3</v>
      </c>
      <c r="L36" s="1" t="s">
        <v>16</v>
      </c>
      <c r="M36" s="1">
        <v>0</v>
      </c>
      <c r="N36" s="1">
        <v>0</v>
      </c>
    </row>
    <row r="37" spans="7:14" x14ac:dyDescent="0.15">
      <c r="G37" s="1" t="s">
        <v>4</v>
      </c>
      <c r="H37" s="1">
        <v>0</v>
      </c>
      <c r="I37" s="1">
        <v>1</v>
      </c>
      <c r="L37" s="1" t="s">
        <v>17</v>
      </c>
      <c r="M37" s="1">
        <v>0</v>
      </c>
      <c r="N37" s="1">
        <v>0</v>
      </c>
    </row>
    <row r="38" spans="7:14" x14ac:dyDescent="0.15">
      <c r="G38" s="1" t="s">
        <v>5</v>
      </c>
      <c r="H38" s="1">
        <v>0</v>
      </c>
      <c r="I38" s="1">
        <v>0</v>
      </c>
      <c r="L38" s="1" t="s">
        <v>14</v>
      </c>
      <c r="M38" s="1">
        <v>0</v>
      </c>
      <c r="N38" s="1">
        <v>2</v>
      </c>
    </row>
  </sheetData>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H3" sqref="H3"/>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c r="C2" s="1" t="s">
        <v>28</v>
      </c>
      <c r="F2" s="1"/>
      <c r="G2" s="1" t="s">
        <v>15</v>
      </c>
      <c r="H2" s="1" t="s">
        <v>25</v>
      </c>
      <c r="K2" s="1"/>
      <c r="L2" s="1" t="s">
        <v>15</v>
      </c>
      <c r="M2" s="1" t="s">
        <v>25</v>
      </c>
    </row>
    <row r="3" spans="1:13" x14ac:dyDescent="0.15">
      <c r="B3" s="1" t="s">
        <v>26</v>
      </c>
      <c r="C3" s="1">
        <f>60*1+12</f>
        <v>72</v>
      </c>
      <c r="F3" s="1" t="s">
        <v>20</v>
      </c>
      <c r="G3" s="1">
        <v>28</v>
      </c>
      <c r="H3" s="1">
        <f>20*60+16</f>
        <v>1216</v>
      </c>
      <c r="K3" s="1" t="s">
        <v>29</v>
      </c>
      <c r="L3" s="1">
        <f>180+10</f>
        <v>190</v>
      </c>
      <c r="M3" s="1">
        <f>12*60+25</f>
        <v>745</v>
      </c>
    </row>
    <row r="4" spans="1:13" x14ac:dyDescent="0.15">
      <c r="B4" s="1" t="s">
        <v>9</v>
      </c>
      <c r="C4" s="1">
        <f>7*60+1</f>
        <v>421</v>
      </c>
      <c r="F4" s="1" t="s">
        <v>21</v>
      </c>
      <c r="G4" s="1">
        <f>60+2</f>
        <v>62</v>
      </c>
      <c r="H4" s="1">
        <f>22*60+4</f>
        <v>1324</v>
      </c>
      <c r="K4" s="1" t="s">
        <v>30</v>
      </c>
      <c r="L4" s="1">
        <f>2*60+4</f>
        <v>124</v>
      </c>
      <c r="M4" s="1">
        <f>14*60+22</f>
        <v>862</v>
      </c>
    </row>
    <row r="5" spans="1:13" x14ac:dyDescent="0.15">
      <c r="F5" s="1" t="s">
        <v>22</v>
      </c>
      <c r="G5" s="1">
        <f>120+46</f>
        <v>166</v>
      </c>
      <c r="H5" s="1">
        <f>15*60+31</f>
        <v>931</v>
      </c>
      <c r="K5" s="1" t="s">
        <v>31</v>
      </c>
      <c r="L5" s="1">
        <f>2*60+40</f>
        <v>160</v>
      </c>
      <c r="M5" s="1">
        <f>12*60+10</f>
        <v>730</v>
      </c>
    </row>
    <row r="6" spans="1:13" x14ac:dyDescent="0.15">
      <c r="F6" s="1" t="s">
        <v>23</v>
      </c>
      <c r="G6" s="1">
        <f>60+37</f>
        <v>97</v>
      </c>
      <c r="H6" s="1">
        <f>11*60+33</f>
        <v>693</v>
      </c>
    </row>
    <row r="7" spans="1:13" x14ac:dyDescent="0.15">
      <c r="F7" s="1" t="s">
        <v>24</v>
      </c>
      <c r="G7" s="1">
        <f>180+10</f>
        <v>190</v>
      </c>
      <c r="H7" s="1">
        <f>12*60+25</f>
        <v>745</v>
      </c>
    </row>
    <row r="24" spans="1:13" x14ac:dyDescent="0.15">
      <c r="A24" t="s">
        <v>41</v>
      </c>
    </row>
    <row r="26" spans="1:13" x14ac:dyDescent="0.15">
      <c r="F26" s="1"/>
      <c r="G26" s="1" t="s">
        <v>35</v>
      </c>
      <c r="H26" s="1" t="s">
        <v>36</v>
      </c>
      <c r="K26" s="1"/>
      <c r="L26" s="1" t="s">
        <v>35</v>
      </c>
      <c r="M26" s="1" t="s">
        <v>36</v>
      </c>
    </row>
    <row r="27" spans="1:13" x14ac:dyDescent="0.15">
      <c r="F27" s="1" t="s">
        <v>32</v>
      </c>
      <c r="G27" s="1">
        <v>0</v>
      </c>
      <c r="H27" s="1">
        <v>7</v>
      </c>
      <c r="K27" s="1" t="s">
        <v>37</v>
      </c>
      <c r="L27" s="1">
        <v>1</v>
      </c>
      <c r="M27" s="1">
        <v>3</v>
      </c>
    </row>
    <row r="28" spans="1:13" x14ac:dyDescent="0.15">
      <c r="F28" s="1" t="s">
        <v>33</v>
      </c>
      <c r="G28" s="1">
        <v>0</v>
      </c>
      <c r="H28" s="1">
        <v>6</v>
      </c>
      <c r="K28" s="1" t="s">
        <v>38</v>
      </c>
      <c r="L28" s="1">
        <v>0</v>
      </c>
      <c r="M28" s="1">
        <v>0</v>
      </c>
    </row>
    <row r="29" spans="1:13" x14ac:dyDescent="0.15">
      <c r="F29" s="1" t="s">
        <v>22</v>
      </c>
      <c r="G29" s="1">
        <v>1</v>
      </c>
      <c r="H29" s="1">
        <v>3</v>
      </c>
      <c r="K29" s="1" t="s">
        <v>39</v>
      </c>
      <c r="L29" s="1">
        <v>0</v>
      </c>
      <c r="M29" s="1">
        <v>0</v>
      </c>
    </row>
    <row r="30" spans="1:13" x14ac:dyDescent="0.15">
      <c r="F30" s="1" t="s">
        <v>34</v>
      </c>
      <c r="G30" s="1">
        <v>0</v>
      </c>
      <c r="H30" s="1">
        <v>1</v>
      </c>
    </row>
    <row r="31" spans="1:13" x14ac:dyDescent="0.15">
      <c r="F31" s="1" t="s">
        <v>24</v>
      </c>
      <c r="G31" s="1">
        <v>1</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M6" sqref="M6"/>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c r="C2" s="1" t="s">
        <v>28</v>
      </c>
      <c r="F2" s="1"/>
      <c r="G2" s="1" t="s">
        <v>15</v>
      </c>
      <c r="H2" s="1" t="s">
        <v>25</v>
      </c>
      <c r="K2" s="1"/>
      <c r="L2" s="1" t="s">
        <v>15</v>
      </c>
      <c r="M2" s="1" t="s">
        <v>25</v>
      </c>
    </row>
    <row r="3" spans="1:13" x14ac:dyDescent="0.15">
      <c r="B3" s="1" t="s">
        <v>26</v>
      </c>
      <c r="C3" s="1">
        <v>90</v>
      </c>
      <c r="F3" s="1" t="s">
        <v>20</v>
      </c>
      <c r="G3" s="1">
        <v>36</v>
      </c>
      <c r="H3" s="1">
        <f>22*60+8</f>
        <v>1328</v>
      </c>
      <c r="K3" s="1" t="s">
        <v>29</v>
      </c>
      <c r="L3" s="1">
        <f>60+46</f>
        <v>106</v>
      </c>
      <c r="M3" s="1">
        <f>25*60+32</f>
        <v>1532</v>
      </c>
    </row>
    <row r="4" spans="1:13" x14ac:dyDescent="0.15">
      <c r="B4" s="1" t="s">
        <v>9</v>
      </c>
      <c r="C4" s="1">
        <f>8*60+23</f>
        <v>503</v>
      </c>
      <c r="F4" s="1" t="s">
        <v>21</v>
      </c>
      <c r="G4" s="1">
        <f>60+37</f>
        <v>97</v>
      </c>
      <c r="H4" s="1">
        <f>26*60+0</f>
        <v>1560</v>
      </c>
      <c r="K4" s="1" t="s">
        <v>30</v>
      </c>
      <c r="L4" s="1">
        <f>3*60+48</f>
        <v>228</v>
      </c>
      <c r="M4" s="1">
        <f>34*60+30</f>
        <v>2070</v>
      </c>
    </row>
    <row r="5" spans="1:13" x14ac:dyDescent="0.15">
      <c r="F5" s="1" t="s">
        <v>22</v>
      </c>
      <c r="G5" s="1">
        <f>2*60+28</f>
        <v>148</v>
      </c>
      <c r="H5" s="1">
        <f>14*60+46</f>
        <v>886</v>
      </c>
      <c r="K5" s="1" t="s">
        <v>31</v>
      </c>
      <c r="L5" s="1">
        <f>2*60+42</f>
        <v>162</v>
      </c>
      <c r="M5" s="1">
        <f>49*60+50</f>
        <v>2990</v>
      </c>
    </row>
    <row r="6" spans="1:13" x14ac:dyDescent="0.15">
      <c r="F6" s="1" t="s">
        <v>23</v>
      </c>
      <c r="G6" s="1">
        <f>2*60+27</f>
        <v>147</v>
      </c>
      <c r="H6" s="1">
        <f>20*60+58</f>
        <v>1258</v>
      </c>
    </row>
    <row r="7" spans="1:13" x14ac:dyDescent="0.15">
      <c r="F7" s="1" t="s">
        <v>24</v>
      </c>
      <c r="G7" s="1">
        <f>60+46</f>
        <v>106</v>
      </c>
      <c r="H7" s="1">
        <f>25*60+32</f>
        <v>1532</v>
      </c>
    </row>
    <row r="24" spans="1:13" x14ac:dyDescent="0.15">
      <c r="A24" t="s">
        <v>40</v>
      </c>
    </row>
    <row r="26" spans="1:13" x14ac:dyDescent="0.15">
      <c r="F26" s="1"/>
      <c r="G26" s="1" t="s">
        <v>35</v>
      </c>
      <c r="H26" s="1" t="s">
        <v>36</v>
      </c>
      <c r="K26" s="1"/>
      <c r="L26" s="1" t="s">
        <v>35</v>
      </c>
      <c r="M26" s="1" t="s">
        <v>36</v>
      </c>
    </row>
    <row r="27" spans="1:13" x14ac:dyDescent="0.15">
      <c r="F27" s="1" t="s">
        <v>32</v>
      </c>
      <c r="G27" s="1"/>
      <c r="H27" s="1"/>
      <c r="K27" s="1" t="s">
        <v>37</v>
      </c>
      <c r="L27" s="1"/>
      <c r="M27" s="1"/>
    </row>
    <row r="28" spans="1:13" x14ac:dyDescent="0.15">
      <c r="F28" s="1" t="s">
        <v>33</v>
      </c>
      <c r="G28" s="1"/>
      <c r="H28" s="1"/>
      <c r="K28" s="1" t="s">
        <v>38</v>
      </c>
      <c r="L28" s="1"/>
      <c r="M28" s="1"/>
    </row>
    <row r="29" spans="1:13" x14ac:dyDescent="0.15">
      <c r="F29" s="1" t="s">
        <v>22</v>
      </c>
      <c r="G29" s="1"/>
      <c r="H29" s="1"/>
      <c r="K29" s="1" t="s">
        <v>39</v>
      </c>
      <c r="L29" s="1"/>
      <c r="M29" s="1"/>
    </row>
    <row r="30" spans="1:13" x14ac:dyDescent="0.15">
      <c r="F30" s="1" t="s">
        <v>34</v>
      </c>
      <c r="G30" s="1"/>
      <c r="H30" s="1"/>
    </row>
    <row r="31" spans="1:13" x14ac:dyDescent="0.15">
      <c r="F31" s="1" t="s">
        <v>24</v>
      </c>
      <c r="G31" s="1"/>
      <c r="H31" s="1"/>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D30" sqref="D30"/>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c r="C2" s="1" t="s">
        <v>28</v>
      </c>
      <c r="F2" s="1"/>
      <c r="G2" s="1" t="s">
        <v>15</v>
      </c>
      <c r="H2" s="1" t="s">
        <v>25</v>
      </c>
      <c r="K2" s="1"/>
      <c r="L2" s="1" t="s">
        <v>15</v>
      </c>
      <c r="M2" s="1" t="s">
        <v>25</v>
      </c>
    </row>
    <row r="3" spans="1:13" x14ac:dyDescent="0.15">
      <c r="B3" s="1" t="s">
        <v>26</v>
      </c>
      <c r="C3" s="1"/>
      <c r="F3" s="1" t="s">
        <v>20</v>
      </c>
      <c r="G3" s="1"/>
      <c r="H3" s="1"/>
      <c r="K3" s="1" t="s">
        <v>29</v>
      </c>
      <c r="L3" s="1"/>
      <c r="M3" s="1"/>
    </row>
    <row r="4" spans="1:13" x14ac:dyDescent="0.15">
      <c r="B4" s="1" t="s">
        <v>9</v>
      </c>
      <c r="C4" s="1"/>
      <c r="F4" s="1" t="s">
        <v>21</v>
      </c>
      <c r="G4" s="1"/>
      <c r="H4" s="1"/>
      <c r="K4" s="1" t="s">
        <v>30</v>
      </c>
      <c r="L4" s="1"/>
      <c r="M4" s="1"/>
    </row>
    <row r="5" spans="1:13" x14ac:dyDescent="0.15">
      <c r="F5" s="1" t="s">
        <v>22</v>
      </c>
      <c r="G5" s="1"/>
      <c r="H5" s="1"/>
      <c r="K5" s="1" t="s">
        <v>31</v>
      </c>
      <c r="L5" s="1"/>
      <c r="M5" s="1"/>
    </row>
    <row r="6" spans="1:13" x14ac:dyDescent="0.15">
      <c r="F6" s="1" t="s">
        <v>23</v>
      </c>
      <c r="G6" s="1"/>
      <c r="H6" s="1"/>
    </row>
    <row r="7" spans="1:13" x14ac:dyDescent="0.15">
      <c r="F7" s="1" t="s">
        <v>24</v>
      </c>
      <c r="G7" s="1"/>
      <c r="H7" s="1"/>
    </row>
    <row r="24" spans="1:13" x14ac:dyDescent="0.15">
      <c r="A24" t="s">
        <v>40</v>
      </c>
    </row>
    <row r="26" spans="1:13" x14ac:dyDescent="0.15">
      <c r="F26" s="1"/>
      <c r="G26" s="1" t="s">
        <v>35</v>
      </c>
      <c r="H26" s="1" t="s">
        <v>36</v>
      </c>
      <c r="K26" s="1"/>
      <c r="L26" s="1" t="s">
        <v>35</v>
      </c>
      <c r="M26" s="1" t="s">
        <v>36</v>
      </c>
    </row>
    <row r="27" spans="1:13" x14ac:dyDescent="0.15">
      <c r="F27" s="1" t="s">
        <v>32</v>
      </c>
      <c r="G27" s="1"/>
      <c r="H27" s="1"/>
      <c r="K27" s="1" t="s">
        <v>37</v>
      </c>
      <c r="L27" s="1"/>
      <c r="M27" s="1"/>
    </row>
    <row r="28" spans="1:13" x14ac:dyDescent="0.15">
      <c r="F28" s="1" t="s">
        <v>33</v>
      </c>
      <c r="G28" s="1"/>
      <c r="H28" s="1"/>
      <c r="K28" s="1" t="s">
        <v>38</v>
      </c>
      <c r="L28" s="1"/>
      <c r="M28" s="1"/>
    </row>
    <row r="29" spans="1:13" x14ac:dyDescent="0.15">
      <c r="F29" s="1" t="s">
        <v>22</v>
      </c>
      <c r="G29" s="1"/>
      <c r="H29" s="1"/>
      <c r="K29" s="1" t="s">
        <v>39</v>
      </c>
      <c r="L29" s="1"/>
      <c r="M29" s="1"/>
    </row>
    <row r="30" spans="1:13" x14ac:dyDescent="0.15">
      <c r="F30" s="1" t="s">
        <v>34</v>
      </c>
      <c r="G30" s="1"/>
      <c r="H30" s="1"/>
    </row>
    <row r="31" spans="1:13" x14ac:dyDescent="0.15">
      <c r="F31" s="1" t="s">
        <v>24</v>
      </c>
      <c r="G31" s="1"/>
      <c r="H31" s="1"/>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workbookViewId="0">
      <selection activeCell="D30" sqref="D30"/>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c r="C2" s="1" t="s">
        <v>28</v>
      </c>
      <c r="F2" s="1"/>
      <c r="G2" s="1" t="s">
        <v>15</v>
      </c>
      <c r="H2" s="1" t="s">
        <v>25</v>
      </c>
      <c r="K2" s="1"/>
      <c r="L2" s="1" t="s">
        <v>15</v>
      </c>
      <c r="M2" s="1" t="s">
        <v>25</v>
      </c>
    </row>
    <row r="3" spans="1:13" x14ac:dyDescent="0.15">
      <c r="B3" s="1" t="s">
        <v>26</v>
      </c>
      <c r="C3" s="1"/>
      <c r="F3" s="1" t="s">
        <v>20</v>
      </c>
      <c r="G3" s="1"/>
      <c r="H3" s="1"/>
      <c r="K3" s="1" t="s">
        <v>29</v>
      </c>
      <c r="L3" s="1"/>
      <c r="M3" s="1"/>
    </row>
    <row r="4" spans="1:13" x14ac:dyDescent="0.15">
      <c r="B4" s="1" t="s">
        <v>9</v>
      </c>
      <c r="C4" s="1"/>
      <c r="F4" s="1" t="s">
        <v>21</v>
      </c>
      <c r="G4" s="1"/>
      <c r="H4" s="1"/>
      <c r="K4" s="1" t="s">
        <v>30</v>
      </c>
      <c r="L4" s="1"/>
      <c r="M4" s="1"/>
    </row>
    <row r="5" spans="1:13" x14ac:dyDescent="0.15">
      <c r="F5" s="1" t="s">
        <v>22</v>
      </c>
      <c r="G5" s="1"/>
      <c r="H5" s="1"/>
      <c r="K5" s="1" t="s">
        <v>31</v>
      </c>
      <c r="L5" s="1"/>
      <c r="M5" s="1"/>
    </row>
    <row r="6" spans="1:13" x14ac:dyDescent="0.15">
      <c r="F6" s="1" t="s">
        <v>23</v>
      </c>
      <c r="G6" s="1"/>
      <c r="H6" s="1"/>
    </row>
    <row r="7" spans="1:13" x14ac:dyDescent="0.15">
      <c r="F7" s="1" t="s">
        <v>24</v>
      </c>
      <c r="G7" s="1"/>
      <c r="H7" s="1"/>
    </row>
    <row r="24" spans="1:13" x14ac:dyDescent="0.15">
      <c r="A24" t="s">
        <v>40</v>
      </c>
    </row>
    <row r="26" spans="1:13" x14ac:dyDescent="0.15">
      <c r="F26" s="1"/>
      <c r="G26" s="1" t="s">
        <v>35</v>
      </c>
      <c r="H26" s="1" t="s">
        <v>36</v>
      </c>
      <c r="K26" s="1"/>
      <c r="L26" s="1" t="s">
        <v>35</v>
      </c>
      <c r="M26" s="1" t="s">
        <v>36</v>
      </c>
    </row>
    <row r="27" spans="1:13" x14ac:dyDescent="0.15">
      <c r="F27" s="1" t="s">
        <v>32</v>
      </c>
      <c r="G27" s="1"/>
      <c r="H27" s="1"/>
      <c r="K27" s="1" t="s">
        <v>37</v>
      </c>
      <c r="L27" s="1"/>
      <c r="M27" s="1"/>
    </row>
    <row r="28" spans="1:13" x14ac:dyDescent="0.15">
      <c r="F28" s="1" t="s">
        <v>33</v>
      </c>
      <c r="G28" s="1"/>
      <c r="H28" s="1"/>
      <c r="K28" s="1" t="s">
        <v>38</v>
      </c>
      <c r="L28" s="1"/>
      <c r="M28" s="1"/>
    </row>
    <row r="29" spans="1:13" x14ac:dyDescent="0.15">
      <c r="F29" s="1" t="s">
        <v>22</v>
      </c>
      <c r="G29" s="1"/>
      <c r="H29" s="1"/>
      <c r="K29" s="1" t="s">
        <v>39</v>
      </c>
      <c r="L29" s="1"/>
      <c r="M29" s="1"/>
    </row>
    <row r="30" spans="1:13" x14ac:dyDescent="0.15">
      <c r="F30" s="1" t="s">
        <v>34</v>
      </c>
      <c r="G30" s="1"/>
      <c r="H30" s="1"/>
    </row>
    <row r="31" spans="1:13" x14ac:dyDescent="0.15">
      <c r="F31" s="1" t="s">
        <v>24</v>
      </c>
      <c r="G31" s="1"/>
      <c r="H31" s="1"/>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dcterms:created xsi:type="dcterms:W3CDTF">2016-01-04T06:18:58Z</dcterms:created>
  <dcterms:modified xsi:type="dcterms:W3CDTF">2016-01-05T10:13:09Z</dcterms:modified>
</cp:coreProperties>
</file>