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5.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貴大\Documents\構成マップ見た目\"/>
    </mc:Choice>
  </mc:AlternateContent>
  <bookViews>
    <workbookView xWindow="0" yWindow="0" windowWidth="28800" windowHeight="14250"/>
  </bookViews>
  <sheets>
    <sheet name="別役データ" sheetId="1" r:id="rId1"/>
    <sheet name="手塚データ" sheetId="2" r:id="rId2"/>
    <sheet name="船越データ" sheetId="3" r:id="rId3"/>
    <sheet name="濱田データ" sheetId="6" r:id="rId4"/>
    <sheet name="川村データ" sheetId="7"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 i="3" l="1"/>
  <c r="M4" i="3"/>
  <c r="L5" i="3"/>
  <c r="L4" i="3"/>
  <c r="M3" i="3"/>
  <c r="L3" i="3"/>
  <c r="H7" i="3"/>
  <c r="H6" i="3"/>
  <c r="H5" i="3"/>
  <c r="H4" i="3"/>
  <c r="H3" i="3"/>
  <c r="G7" i="3"/>
  <c r="G6" i="3"/>
  <c r="G5" i="3"/>
  <c r="G4" i="3"/>
  <c r="C4" i="3"/>
  <c r="H7" i="2"/>
  <c r="M5" i="2"/>
  <c r="M4" i="2"/>
  <c r="L5" i="2"/>
  <c r="L4" i="2"/>
  <c r="M3" i="2"/>
  <c r="L3" i="2"/>
  <c r="C4" i="2"/>
  <c r="C3" i="2"/>
  <c r="H6" i="2"/>
  <c r="H5" i="2"/>
  <c r="H4" i="2"/>
  <c r="H3" i="2"/>
  <c r="G7" i="2"/>
  <c r="G6" i="2"/>
  <c r="G5" i="2"/>
  <c r="G4" i="2"/>
  <c r="N5" i="1" l="1"/>
  <c r="N4" i="1"/>
  <c r="M5" i="1"/>
  <c r="M4" i="1"/>
  <c r="I7" i="1"/>
  <c r="I6" i="1"/>
  <c r="I5" i="1"/>
  <c r="H7" i="1"/>
  <c r="H6" i="1"/>
  <c r="H5" i="1"/>
  <c r="I4" i="1"/>
</calcChain>
</file>

<file path=xl/sharedStrings.xml><?xml version="1.0" encoding="utf-8"?>
<sst xmlns="http://schemas.openxmlformats.org/spreadsheetml/2006/main" count="146" uniqueCount="47">
  <si>
    <t>別役データ</t>
    <rPh sb="0" eb="2">
      <t>ベッチャク</t>
    </rPh>
    <phoneticPr fontId="1"/>
  </si>
  <si>
    <t>instance１つ</t>
    <phoneticPr fontId="1"/>
  </si>
  <si>
    <t>instance２つ</t>
    <phoneticPr fontId="1"/>
  </si>
  <si>
    <t>instance３つ</t>
    <phoneticPr fontId="1"/>
  </si>
  <si>
    <t>instance４つ</t>
    <phoneticPr fontId="1"/>
  </si>
  <si>
    <t>instance５つ</t>
    <phoneticPr fontId="1"/>
  </si>
  <si>
    <t>GUITool使用(秒)</t>
    <rPh sb="7" eb="9">
      <t>シヨウ</t>
    </rPh>
    <rPh sb="10" eb="11">
      <t>ビョウ</t>
    </rPh>
    <phoneticPr fontId="1"/>
  </si>
  <si>
    <t>手動入力（秒）</t>
    <rPh sb="0" eb="4">
      <t>シュドウニュウリョク</t>
    </rPh>
    <rPh sb="5" eb="6">
      <t>ビョウ</t>
    </rPh>
    <phoneticPr fontId="1"/>
  </si>
  <si>
    <t>GUITool</t>
    <phoneticPr fontId="1"/>
  </si>
  <si>
    <t>手動（Heat）</t>
    <rPh sb="0" eb="2">
      <t>シュドウ</t>
    </rPh>
    <phoneticPr fontId="1"/>
  </si>
  <si>
    <t>GUITool使用(個)</t>
    <rPh sb="7" eb="9">
      <t>シヨウ</t>
    </rPh>
    <rPh sb="10" eb="11">
      <t>コ</t>
    </rPh>
    <phoneticPr fontId="1"/>
  </si>
  <si>
    <t>手動(個)</t>
    <rPh sb="0" eb="2">
      <t>シュドウ</t>
    </rPh>
    <rPh sb="3" eb="4">
      <t>コ</t>
    </rPh>
    <phoneticPr fontId="1"/>
  </si>
  <si>
    <t>Router１つ</t>
    <phoneticPr fontId="1"/>
  </si>
  <si>
    <t>Router２つ</t>
    <phoneticPr fontId="1"/>
  </si>
  <si>
    <t>Router３つ</t>
    <phoneticPr fontId="1"/>
  </si>
  <si>
    <t>GUITool使用（秒）</t>
    <rPh sb="7" eb="9">
      <t>シヨウ</t>
    </rPh>
    <rPh sb="10" eb="11">
      <t>ビョウ</t>
    </rPh>
    <phoneticPr fontId="1"/>
  </si>
  <si>
    <t>Router１つ</t>
    <phoneticPr fontId="1"/>
  </si>
  <si>
    <t>Router２つ</t>
    <phoneticPr fontId="1"/>
  </si>
  <si>
    <t>メモ：記述に慣れていくと文字あたりの所要時間が減っていく。更に記述内容を理解しだすと時間短縮される。</t>
    <rPh sb="3" eb="5">
      <t>キジュツ</t>
    </rPh>
    <rPh sb="6" eb="7">
      <t>ナ</t>
    </rPh>
    <rPh sb="12" eb="14">
      <t>モジ</t>
    </rPh>
    <rPh sb="18" eb="22">
      <t>ショヨウジカン</t>
    </rPh>
    <rPh sb="23" eb="24">
      <t>ヘ</t>
    </rPh>
    <rPh sb="29" eb="30">
      <t>サラ</t>
    </rPh>
    <rPh sb="31" eb="35">
      <t>キジュツナイヨウ</t>
    </rPh>
    <rPh sb="36" eb="38">
      <t>リカイ</t>
    </rPh>
    <rPh sb="42" eb="46">
      <t>ジカンタンシュク</t>
    </rPh>
    <phoneticPr fontId="1"/>
  </si>
  <si>
    <t>手塚データ</t>
    <rPh sb="0" eb="2">
      <t>テヅカ</t>
    </rPh>
    <phoneticPr fontId="1"/>
  </si>
  <si>
    <t>instance１つ</t>
    <phoneticPr fontId="1"/>
  </si>
  <si>
    <t>instance２つ</t>
    <phoneticPr fontId="1"/>
  </si>
  <si>
    <t>instance３つ</t>
    <phoneticPr fontId="1"/>
  </si>
  <si>
    <t>instance４つ</t>
    <phoneticPr fontId="1"/>
  </si>
  <si>
    <t>instance５つ</t>
    <phoneticPr fontId="1"/>
  </si>
  <si>
    <t>手動（秒）</t>
    <rPh sb="0" eb="2">
      <t>シュドウ</t>
    </rPh>
    <rPh sb="3" eb="4">
      <t>ビョウ</t>
    </rPh>
    <phoneticPr fontId="1"/>
  </si>
  <si>
    <t>GUITool</t>
    <phoneticPr fontId="1"/>
  </si>
  <si>
    <t>学習時間(秒)</t>
    <rPh sb="0" eb="4">
      <t>ガクシュウジカン</t>
    </rPh>
    <rPh sb="5" eb="6">
      <t>ビョウ</t>
    </rPh>
    <phoneticPr fontId="1"/>
  </si>
  <si>
    <t>学習時間（秒）</t>
    <rPh sb="0" eb="4">
      <t>ガクシュウジカン</t>
    </rPh>
    <rPh sb="5" eb="6">
      <t>ビョウ</t>
    </rPh>
    <phoneticPr fontId="1"/>
  </si>
  <si>
    <t>Router１つ</t>
    <phoneticPr fontId="1"/>
  </si>
  <si>
    <t>Router２つ</t>
    <phoneticPr fontId="1"/>
  </si>
  <si>
    <t>Router３つ</t>
    <phoneticPr fontId="1"/>
  </si>
  <si>
    <t>instance１つ</t>
    <phoneticPr fontId="1"/>
  </si>
  <si>
    <t>instance２つ</t>
    <phoneticPr fontId="1"/>
  </si>
  <si>
    <t>instance４つ</t>
    <phoneticPr fontId="1"/>
  </si>
  <si>
    <t>GUITool使用（回）</t>
    <rPh sb="7" eb="9">
      <t>シヨウ</t>
    </rPh>
    <rPh sb="10" eb="11">
      <t>カイ</t>
    </rPh>
    <phoneticPr fontId="1"/>
  </si>
  <si>
    <t>手動（回）</t>
    <rPh sb="0" eb="2">
      <t>シュドウ</t>
    </rPh>
    <rPh sb="3" eb="4">
      <t>カイ</t>
    </rPh>
    <phoneticPr fontId="1"/>
  </si>
  <si>
    <t>Router１つ</t>
    <phoneticPr fontId="1"/>
  </si>
  <si>
    <t>Router２つ</t>
    <phoneticPr fontId="1"/>
  </si>
  <si>
    <t>Router３つ</t>
    <phoneticPr fontId="1"/>
  </si>
  <si>
    <t>メモ：</t>
    <phoneticPr fontId="1"/>
  </si>
  <si>
    <t>メモ：手動入力は、テンプレートファイルの仕組みに対する理解が深まれば記述ミスが少なくなるが、理解するまでは大量のミスが生じ時間のロスがすさまじい。</t>
    <rPh sb="3" eb="7">
      <t>シュドウニュウリョク</t>
    </rPh>
    <rPh sb="20" eb="22">
      <t>シク</t>
    </rPh>
    <rPh sb="24" eb="25">
      <t>タイ</t>
    </rPh>
    <rPh sb="27" eb="29">
      <t>リカイ</t>
    </rPh>
    <rPh sb="30" eb="31">
      <t>フカ</t>
    </rPh>
    <rPh sb="34" eb="36">
      <t>キジュツ</t>
    </rPh>
    <rPh sb="39" eb="40">
      <t>スク</t>
    </rPh>
    <rPh sb="46" eb="48">
      <t>リカイ</t>
    </rPh>
    <rPh sb="53" eb="55">
      <t>タイリョウ</t>
    </rPh>
    <rPh sb="59" eb="60">
      <t>ショウ</t>
    </rPh>
    <rPh sb="61" eb="63">
      <t>ジカン</t>
    </rPh>
    <phoneticPr fontId="1"/>
  </si>
  <si>
    <t>メモ：記述内容をあまり理解できないままテンプレートファイルを作成し続けた例。</t>
    <rPh sb="3" eb="5">
      <t>キジュツ</t>
    </rPh>
    <rPh sb="5" eb="7">
      <t>ナイヨウ</t>
    </rPh>
    <rPh sb="11" eb="13">
      <t>リカイ</t>
    </rPh>
    <rPh sb="30" eb="32">
      <t>サクセイ</t>
    </rPh>
    <rPh sb="33" eb="34">
      <t>ツヅ</t>
    </rPh>
    <rPh sb="36" eb="37">
      <t>レイ</t>
    </rPh>
    <phoneticPr fontId="1"/>
  </si>
  <si>
    <t>テンプレートファイル作成の難易度が上がれば上がるほど、作成時間とミスが増える傾向にあった。</t>
    <rPh sb="10" eb="12">
      <t>サクセイ</t>
    </rPh>
    <rPh sb="13" eb="16">
      <t>ナンイド</t>
    </rPh>
    <rPh sb="17" eb="18">
      <t>ア</t>
    </rPh>
    <rPh sb="21" eb="22">
      <t>ア</t>
    </rPh>
    <rPh sb="27" eb="31">
      <t>サクセイジカン</t>
    </rPh>
    <rPh sb="35" eb="36">
      <t>フ</t>
    </rPh>
    <rPh sb="38" eb="40">
      <t>ケイコウ</t>
    </rPh>
    <phoneticPr fontId="1"/>
  </si>
  <si>
    <t>GUITool</t>
    <phoneticPr fontId="1"/>
  </si>
  <si>
    <t>手動(Heat)</t>
    <rPh sb="0" eb="2">
      <t>シュドウ</t>
    </rPh>
    <phoneticPr fontId="1"/>
  </si>
  <si>
    <t>質問回数</t>
    <rPh sb="0" eb="2">
      <t>シツモン</t>
    </rPh>
    <rPh sb="2" eb="4">
      <t>カイスウ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</si>
</sst>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2">
    <xf numFmtId="0" fontId="0" fillId="0" borderId="0" xfId="0">
      <alignment vertical="center"/>
    </xf>
    <xf numFmtId="0" fontId="0" fillId="0" borderId="1" xfId="0"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記述時間比較グラフ（別役）</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別役データ!$H$2</c:f>
              <c:strCache>
                <c:ptCount val="1"/>
                <c:pt idx="0">
                  <c:v>GUITool使用(秒)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別役データ!$G$3:$G$7</c:f>
              <c:strCache>
                <c:ptCount val="5"/>
                <c:pt idx="0">
                  <c:v>instance１つ</c:v>
                </c:pt>
                <c:pt idx="1">
                  <c:v>instance２つ</c:v>
                </c:pt>
                <c:pt idx="2">
                  <c:v>instance３つ</c:v>
                </c:pt>
                <c:pt idx="3">
                  <c:v>instance４つ</c:v>
                </c:pt>
                <c:pt idx="4">
                  <c:v>instance５つ</c:v>
                </c:pt>
              </c:strCache>
            </c:strRef>
          </c:cat>
          <c:val>
            <c:numRef>
              <c:f>別役データ!$H$3:$H$7</c:f>
              <c:numCache>
                <c:formatCode>General</c:formatCode>
                <c:ptCount val="5"/>
                <c:pt idx="0">
                  <c:v>27</c:v>
                </c:pt>
                <c:pt idx="1">
                  <c:v>64</c:v>
                </c:pt>
                <c:pt idx="2">
                  <c:v>87</c:v>
                </c:pt>
                <c:pt idx="3">
                  <c:v>117</c:v>
                </c:pt>
                <c:pt idx="4">
                  <c:v>105</c:v>
                </c:pt>
              </c:numCache>
            </c:numRef>
          </c:val>
          <c:smooth val="0"/>
        </c:ser>
        <c:ser>
          <c:idx val="1"/>
          <c:order val="1"/>
          <c:tx>
            <c:strRef>
              <c:f>別役データ!$I$2</c:f>
              <c:strCache>
                <c:ptCount val="1"/>
                <c:pt idx="0">
                  <c:v>手動入力（秒）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別役データ!$G$3:$G$7</c:f>
              <c:strCache>
                <c:ptCount val="5"/>
                <c:pt idx="0">
                  <c:v>instance１つ</c:v>
                </c:pt>
                <c:pt idx="1">
                  <c:v>instance２つ</c:v>
                </c:pt>
                <c:pt idx="2">
                  <c:v>instance３つ</c:v>
                </c:pt>
                <c:pt idx="3">
                  <c:v>instance４つ</c:v>
                </c:pt>
                <c:pt idx="4">
                  <c:v>instance５つ</c:v>
                </c:pt>
              </c:strCache>
            </c:strRef>
          </c:cat>
          <c:val>
            <c:numRef>
              <c:f>別役データ!$I$3:$I$7</c:f>
              <c:numCache>
                <c:formatCode>General</c:formatCode>
                <c:ptCount val="5"/>
                <c:pt idx="0">
                  <c:v>685</c:v>
                </c:pt>
                <c:pt idx="1">
                  <c:v>531</c:v>
                </c:pt>
                <c:pt idx="2">
                  <c:v>597</c:v>
                </c:pt>
                <c:pt idx="3">
                  <c:v>525</c:v>
                </c:pt>
                <c:pt idx="4">
                  <c:v>485</c:v>
                </c:pt>
              </c:numCache>
            </c:numRef>
          </c:val>
          <c:smooth val="0"/>
        </c:ser>
        <c:dLbls>
          <c:showLegendKey val="0"/>
          <c:showVal val="0"/>
          <c:showCatName val="0"/>
          <c:showSerName val="0"/>
          <c:showPercent val="0"/>
          <c:showBubbleSize val="0"/>
        </c:dLbls>
        <c:marker val="1"/>
        <c:smooth val="0"/>
        <c:axId val="114685376"/>
        <c:axId val="114679936"/>
      </c:lineChart>
      <c:catAx>
        <c:axId val="11468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4679936"/>
        <c:crosses val="autoZero"/>
        <c:auto val="1"/>
        <c:lblAlgn val="ctr"/>
        <c:lblOffset val="100"/>
        <c:noMultiLvlLbl val="0"/>
      </c:catAx>
      <c:valAx>
        <c:axId val="11467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46853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テンプレートファイル作成失敗数（手塚）</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手塚データ!$L$26</c:f>
              <c:strCache>
                <c:ptCount val="1"/>
                <c:pt idx="0">
                  <c:v>GUITool使用（回）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手塚データ!$K$27:$K$29</c:f>
              <c:strCache>
                <c:ptCount val="3"/>
                <c:pt idx="0">
                  <c:v>Router１つ</c:v>
                </c:pt>
                <c:pt idx="1">
                  <c:v>Router２つ</c:v>
                </c:pt>
                <c:pt idx="2">
                  <c:v>Router３つ</c:v>
                </c:pt>
              </c:strCache>
            </c:strRef>
          </c:cat>
          <c:val>
            <c:numRef>
              <c:f>手塚データ!$L$27:$L$29</c:f>
              <c:numCache>
                <c:formatCode>General</c:formatCode>
                <c:ptCount val="3"/>
                <c:pt idx="0">
                  <c:v>1</c:v>
                </c:pt>
                <c:pt idx="1">
                  <c:v>0</c:v>
                </c:pt>
                <c:pt idx="2">
                  <c:v>0</c:v>
                </c:pt>
              </c:numCache>
            </c:numRef>
          </c:val>
          <c:smooth val="0"/>
        </c:ser>
        <c:ser>
          <c:idx val="1"/>
          <c:order val="1"/>
          <c:tx>
            <c:strRef>
              <c:f>手塚データ!$M$26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手塚データ!$K$27:$K$29</c:f>
              <c:strCache>
                <c:ptCount val="3"/>
                <c:pt idx="0">
                  <c:v>Router１つ</c:v>
                </c:pt>
                <c:pt idx="1">
                  <c:v>Router２つ</c:v>
                </c:pt>
                <c:pt idx="2">
                  <c:v>Router３つ</c:v>
                </c:pt>
              </c:strCache>
            </c:strRef>
          </c:cat>
          <c:val>
            <c:numRef>
              <c:f>手塚データ!$M$27:$M$29</c:f>
              <c:numCache>
                <c:formatCode>General</c:formatCode>
                <c:ptCount val="3"/>
                <c:pt idx="0">
                  <c:v>3</c:v>
                </c:pt>
                <c:pt idx="1">
                  <c:v>0</c:v>
                </c:pt>
                <c:pt idx="2">
                  <c:v>0</c:v>
                </c:pt>
              </c:numCache>
            </c:numRef>
          </c:val>
          <c:smooth val="0"/>
        </c:ser>
        <c:dLbls>
          <c:showLegendKey val="0"/>
          <c:showVal val="0"/>
          <c:showCatName val="0"/>
          <c:showSerName val="0"/>
          <c:showPercent val="0"/>
          <c:showBubbleSize val="0"/>
        </c:dLbls>
        <c:marker val="1"/>
        <c:smooth val="0"/>
        <c:axId val="329847184"/>
        <c:axId val="329834672"/>
      </c:lineChart>
      <c:catAx>
        <c:axId val="32984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29834672"/>
        <c:crosses val="autoZero"/>
        <c:auto val="1"/>
        <c:lblAlgn val="ctr"/>
        <c:lblOffset val="100"/>
        <c:noMultiLvlLbl val="0"/>
      </c:catAx>
      <c:valAx>
        <c:axId val="329834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29847184"/>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記述時間比較グラフ（船越）</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船越データ!$G$2</c:f>
              <c:strCache>
                <c:ptCount val="1"/>
                <c:pt idx="0">
                  <c:v>GUITool使用（秒）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船越データ!$F$3:$F$7</c:f>
              <c:strCache>
                <c:ptCount val="5"/>
                <c:pt idx="0">
                  <c:v>instance１つ</c:v>
                </c:pt>
                <c:pt idx="1">
                  <c:v>instance２つ</c:v>
                </c:pt>
                <c:pt idx="2">
                  <c:v>instance３つ</c:v>
                </c:pt>
                <c:pt idx="3">
                  <c:v>instance４つ</c:v>
                </c:pt>
                <c:pt idx="4">
                  <c:v>instance５つ</c:v>
                </c:pt>
              </c:strCache>
            </c:strRef>
          </c:cat>
          <c:val>
            <c:numRef>
              <c:f>船越データ!$G$3:$G$7</c:f>
              <c:numCache>
                <c:formatCode>General</c:formatCode>
                <c:ptCount val="5"/>
                <c:pt idx="0">
                  <c:v>36</c:v>
                </c:pt>
                <c:pt idx="1">
                  <c:v>97</c:v>
                </c:pt>
                <c:pt idx="2">
                  <c:v>148</c:v>
                </c:pt>
                <c:pt idx="3">
                  <c:v>147</c:v>
                </c:pt>
                <c:pt idx="4">
                  <c:v>106</c:v>
                </c:pt>
              </c:numCache>
            </c:numRef>
          </c:val>
          <c:smooth val="0"/>
        </c:ser>
        <c:ser>
          <c:idx val="1"/>
          <c:order val="1"/>
          <c:tx>
            <c:strRef>
              <c:f>船越データ!$H$2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船越データ!$F$3:$F$7</c:f>
              <c:strCache>
                <c:ptCount val="5"/>
                <c:pt idx="0">
                  <c:v>instance１つ</c:v>
                </c:pt>
                <c:pt idx="1">
                  <c:v>instance２つ</c:v>
                </c:pt>
                <c:pt idx="2">
                  <c:v>instance３つ</c:v>
                </c:pt>
                <c:pt idx="3">
                  <c:v>instance４つ</c:v>
                </c:pt>
                <c:pt idx="4">
                  <c:v>instance５つ</c:v>
                </c:pt>
              </c:strCache>
            </c:strRef>
          </c:cat>
          <c:val>
            <c:numRef>
              <c:f>船越データ!$H$3:$H$7</c:f>
              <c:numCache>
                <c:formatCode>General</c:formatCode>
                <c:ptCount val="5"/>
                <c:pt idx="0">
                  <c:v>1328</c:v>
                </c:pt>
                <c:pt idx="1">
                  <c:v>1560</c:v>
                </c:pt>
                <c:pt idx="2">
                  <c:v>886</c:v>
                </c:pt>
                <c:pt idx="3">
                  <c:v>1258</c:v>
                </c:pt>
                <c:pt idx="4">
                  <c:v>1532</c:v>
                </c:pt>
              </c:numCache>
            </c:numRef>
          </c:val>
          <c:smooth val="0"/>
        </c:ser>
        <c:dLbls>
          <c:showLegendKey val="0"/>
          <c:showVal val="0"/>
          <c:showCatName val="0"/>
          <c:showSerName val="0"/>
          <c:showPercent val="0"/>
          <c:showBubbleSize val="0"/>
        </c:dLbls>
        <c:marker val="1"/>
        <c:smooth val="0"/>
        <c:axId val="329836848"/>
        <c:axId val="330684992"/>
      </c:lineChart>
      <c:catAx>
        <c:axId val="32983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684992"/>
        <c:crosses val="autoZero"/>
        <c:auto val="1"/>
        <c:lblAlgn val="ctr"/>
        <c:lblOffset val="100"/>
        <c:noMultiLvlLbl val="0"/>
      </c:catAx>
      <c:valAx>
        <c:axId val="3306849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298368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学習時間（船越）</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船越データ!$C$2</c:f>
              <c:strCache>
                <c:ptCount val="1"/>
                <c:pt idx="0">
                  <c:v>学習時間（秒）</c:v>
                </c:pt>
              </c:strCache>
            </c:strRef>
          </c:tx>
          <c:spPr>
            <a:solidFill>
              <a:schemeClr val="accent1"/>
            </a:solidFill>
            <a:ln>
              <a:noFill/>
            </a:ln>
            <a:effectLst/>
          </c:spPr>
          <c:invertIfNegative val="0"/>
          <c:cat>
            <c:strRef>
              <c:f>船越データ!$B$3:$B$4</c:f>
              <c:strCache>
                <c:ptCount val="2"/>
                <c:pt idx="0">
                  <c:v>GUITool</c:v>
                </c:pt>
                <c:pt idx="1">
                  <c:v>手動（Heat）</c:v>
                </c:pt>
              </c:strCache>
            </c:strRef>
          </c:cat>
          <c:val>
            <c:numRef>
              <c:f>船越データ!$C$3:$C$4</c:f>
              <c:numCache>
                <c:formatCode>General</c:formatCode>
                <c:ptCount val="2"/>
                <c:pt idx="0">
                  <c:v>90</c:v>
                </c:pt>
                <c:pt idx="1">
                  <c:v>503</c:v>
                </c:pt>
              </c:numCache>
            </c:numRef>
          </c:val>
        </c:ser>
        <c:dLbls>
          <c:showLegendKey val="0"/>
          <c:showVal val="0"/>
          <c:showCatName val="0"/>
          <c:showSerName val="0"/>
          <c:showPercent val="0"/>
          <c:showBubbleSize val="0"/>
        </c:dLbls>
        <c:gapWidth val="219"/>
        <c:overlap val="-27"/>
        <c:axId val="330680640"/>
        <c:axId val="330682816"/>
      </c:barChart>
      <c:catAx>
        <c:axId val="33068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682816"/>
        <c:crosses val="autoZero"/>
        <c:auto val="1"/>
        <c:lblAlgn val="ctr"/>
        <c:lblOffset val="100"/>
        <c:noMultiLvlLbl val="0"/>
      </c:catAx>
      <c:valAx>
        <c:axId val="33068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680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記述時間比較グラフ（船越）</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船越データ!$L$2</c:f>
              <c:strCache>
                <c:ptCount val="1"/>
                <c:pt idx="0">
                  <c:v>GUITool使用（秒）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船越データ!$K$3:$K$5</c:f>
              <c:strCache>
                <c:ptCount val="3"/>
                <c:pt idx="0">
                  <c:v>Router１つ</c:v>
                </c:pt>
                <c:pt idx="1">
                  <c:v>Router２つ</c:v>
                </c:pt>
                <c:pt idx="2">
                  <c:v>Router３つ</c:v>
                </c:pt>
              </c:strCache>
            </c:strRef>
          </c:cat>
          <c:val>
            <c:numRef>
              <c:f>船越データ!$L$3:$L$5</c:f>
              <c:numCache>
                <c:formatCode>General</c:formatCode>
                <c:ptCount val="3"/>
                <c:pt idx="0">
                  <c:v>106</c:v>
                </c:pt>
                <c:pt idx="1">
                  <c:v>228</c:v>
                </c:pt>
                <c:pt idx="2">
                  <c:v>162</c:v>
                </c:pt>
              </c:numCache>
            </c:numRef>
          </c:val>
          <c:smooth val="0"/>
        </c:ser>
        <c:ser>
          <c:idx val="1"/>
          <c:order val="1"/>
          <c:tx>
            <c:strRef>
              <c:f>船越データ!$M$2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船越データ!$K$3:$K$5</c:f>
              <c:strCache>
                <c:ptCount val="3"/>
                <c:pt idx="0">
                  <c:v>Router１つ</c:v>
                </c:pt>
                <c:pt idx="1">
                  <c:v>Router２つ</c:v>
                </c:pt>
                <c:pt idx="2">
                  <c:v>Router３つ</c:v>
                </c:pt>
              </c:strCache>
            </c:strRef>
          </c:cat>
          <c:val>
            <c:numRef>
              <c:f>船越データ!$M$3:$M$5</c:f>
              <c:numCache>
                <c:formatCode>General</c:formatCode>
                <c:ptCount val="3"/>
                <c:pt idx="0">
                  <c:v>1532</c:v>
                </c:pt>
                <c:pt idx="1">
                  <c:v>2070</c:v>
                </c:pt>
                <c:pt idx="2">
                  <c:v>2990</c:v>
                </c:pt>
              </c:numCache>
            </c:numRef>
          </c:val>
          <c:smooth val="0"/>
        </c:ser>
        <c:dLbls>
          <c:showLegendKey val="0"/>
          <c:showVal val="0"/>
          <c:showCatName val="0"/>
          <c:showSerName val="0"/>
          <c:showPercent val="0"/>
          <c:showBubbleSize val="0"/>
        </c:dLbls>
        <c:marker val="1"/>
        <c:smooth val="0"/>
        <c:axId val="330686624"/>
        <c:axId val="330681728"/>
      </c:lineChart>
      <c:catAx>
        <c:axId val="33068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681728"/>
        <c:crosses val="autoZero"/>
        <c:auto val="1"/>
        <c:lblAlgn val="ctr"/>
        <c:lblOffset val="100"/>
        <c:noMultiLvlLbl val="0"/>
      </c:catAx>
      <c:valAx>
        <c:axId val="330681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6866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Instance</a:t>
            </a:r>
            <a:r>
              <a:rPr lang="ja-JP" altLang="en-US" sz="1200"/>
              <a:t>数別</a:t>
            </a:r>
            <a:r>
              <a:rPr lang="ja-JP" altLang="en-US" sz="1200" baseline="0"/>
              <a:t> テンプレートファイル作成失敗数（船越）</a:t>
            </a:r>
            <a:r>
              <a:rPr lang="ja-JP" altLang="en-US" sz="12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船越データ!$G$26</c:f>
              <c:strCache>
                <c:ptCount val="1"/>
                <c:pt idx="0">
                  <c:v>GUITool使用（回）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船越データ!$F$27:$F$31</c:f>
              <c:strCache>
                <c:ptCount val="5"/>
                <c:pt idx="0">
                  <c:v>instance１つ</c:v>
                </c:pt>
                <c:pt idx="1">
                  <c:v>instance２つ</c:v>
                </c:pt>
                <c:pt idx="2">
                  <c:v>instance３つ</c:v>
                </c:pt>
                <c:pt idx="3">
                  <c:v>instance４つ</c:v>
                </c:pt>
                <c:pt idx="4">
                  <c:v>instance５つ</c:v>
                </c:pt>
              </c:strCache>
            </c:strRef>
          </c:cat>
          <c:val>
            <c:numRef>
              <c:f>船越データ!$G$27:$G$31</c:f>
              <c:numCache>
                <c:formatCode>General</c:formatCode>
                <c:ptCount val="5"/>
                <c:pt idx="0">
                  <c:v>0</c:v>
                </c:pt>
                <c:pt idx="1">
                  <c:v>0</c:v>
                </c:pt>
                <c:pt idx="2">
                  <c:v>0</c:v>
                </c:pt>
                <c:pt idx="3">
                  <c:v>0</c:v>
                </c:pt>
                <c:pt idx="4">
                  <c:v>0</c:v>
                </c:pt>
              </c:numCache>
            </c:numRef>
          </c:val>
          <c:smooth val="0"/>
        </c:ser>
        <c:ser>
          <c:idx val="1"/>
          <c:order val="1"/>
          <c:tx>
            <c:strRef>
              <c:f>船越データ!$H$26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船越データ!$F$27:$F$31</c:f>
              <c:strCache>
                <c:ptCount val="5"/>
                <c:pt idx="0">
                  <c:v>instance１つ</c:v>
                </c:pt>
                <c:pt idx="1">
                  <c:v>instance２つ</c:v>
                </c:pt>
                <c:pt idx="2">
                  <c:v>instance３つ</c:v>
                </c:pt>
                <c:pt idx="3">
                  <c:v>instance４つ</c:v>
                </c:pt>
                <c:pt idx="4">
                  <c:v>instance５つ</c:v>
                </c:pt>
              </c:strCache>
            </c:strRef>
          </c:cat>
          <c:val>
            <c:numRef>
              <c:f>船越データ!$H$27:$H$31</c:f>
              <c:numCache>
                <c:formatCode>General</c:formatCode>
                <c:ptCount val="5"/>
                <c:pt idx="0">
                  <c:v>6</c:v>
                </c:pt>
                <c:pt idx="1">
                  <c:v>4</c:v>
                </c:pt>
                <c:pt idx="2">
                  <c:v>1</c:v>
                </c:pt>
                <c:pt idx="3">
                  <c:v>5</c:v>
                </c:pt>
                <c:pt idx="4">
                  <c:v>5</c:v>
                </c:pt>
              </c:numCache>
            </c:numRef>
          </c:val>
          <c:smooth val="0"/>
        </c:ser>
        <c:dLbls>
          <c:showLegendKey val="0"/>
          <c:showVal val="0"/>
          <c:showCatName val="0"/>
          <c:showSerName val="0"/>
          <c:showPercent val="0"/>
          <c:showBubbleSize val="0"/>
        </c:dLbls>
        <c:marker val="1"/>
        <c:smooth val="0"/>
        <c:axId val="330690976"/>
        <c:axId val="330689888"/>
      </c:lineChart>
      <c:catAx>
        <c:axId val="33069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689888"/>
        <c:crosses val="autoZero"/>
        <c:auto val="1"/>
        <c:lblAlgn val="ctr"/>
        <c:lblOffset val="100"/>
        <c:noMultiLvlLbl val="0"/>
      </c:catAx>
      <c:valAx>
        <c:axId val="33068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6909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テンプレートファイル作成失敗数（船越）</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船越データ!$L$26</c:f>
              <c:strCache>
                <c:ptCount val="1"/>
                <c:pt idx="0">
                  <c:v>GUITool使用（回）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船越データ!$K$27:$K$29</c:f>
              <c:strCache>
                <c:ptCount val="3"/>
                <c:pt idx="0">
                  <c:v>Router１つ</c:v>
                </c:pt>
                <c:pt idx="1">
                  <c:v>Router２つ</c:v>
                </c:pt>
                <c:pt idx="2">
                  <c:v>Router３つ</c:v>
                </c:pt>
              </c:strCache>
            </c:strRef>
          </c:cat>
          <c:val>
            <c:numRef>
              <c:f>船越データ!$L$27:$L$29</c:f>
              <c:numCache>
                <c:formatCode>General</c:formatCode>
                <c:ptCount val="3"/>
                <c:pt idx="0">
                  <c:v>0</c:v>
                </c:pt>
                <c:pt idx="1">
                  <c:v>0</c:v>
                </c:pt>
                <c:pt idx="2">
                  <c:v>0</c:v>
                </c:pt>
              </c:numCache>
            </c:numRef>
          </c:val>
          <c:smooth val="0"/>
        </c:ser>
        <c:ser>
          <c:idx val="1"/>
          <c:order val="1"/>
          <c:tx>
            <c:strRef>
              <c:f>船越データ!$M$26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船越データ!$K$27:$K$29</c:f>
              <c:strCache>
                <c:ptCount val="3"/>
                <c:pt idx="0">
                  <c:v>Router１つ</c:v>
                </c:pt>
                <c:pt idx="1">
                  <c:v>Router２つ</c:v>
                </c:pt>
                <c:pt idx="2">
                  <c:v>Router３つ</c:v>
                </c:pt>
              </c:strCache>
            </c:strRef>
          </c:cat>
          <c:val>
            <c:numRef>
              <c:f>船越データ!$M$27:$M$29</c:f>
              <c:numCache>
                <c:formatCode>General</c:formatCode>
                <c:ptCount val="3"/>
                <c:pt idx="0">
                  <c:v>5</c:v>
                </c:pt>
                <c:pt idx="1">
                  <c:v>7</c:v>
                </c:pt>
                <c:pt idx="2">
                  <c:v>4</c:v>
                </c:pt>
              </c:numCache>
            </c:numRef>
          </c:val>
          <c:smooth val="0"/>
        </c:ser>
        <c:dLbls>
          <c:showLegendKey val="0"/>
          <c:showVal val="0"/>
          <c:showCatName val="0"/>
          <c:showSerName val="0"/>
          <c:showPercent val="0"/>
          <c:showBubbleSize val="0"/>
        </c:dLbls>
        <c:marker val="1"/>
        <c:smooth val="0"/>
        <c:axId val="330687712"/>
        <c:axId val="330688256"/>
      </c:lineChart>
      <c:catAx>
        <c:axId val="33068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688256"/>
        <c:crosses val="autoZero"/>
        <c:auto val="1"/>
        <c:lblAlgn val="ctr"/>
        <c:lblOffset val="100"/>
        <c:noMultiLvlLbl val="0"/>
      </c:catAx>
      <c:valAx>
        <c:axId val="330688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687712"/>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記述時間比較グラフ（濱田）</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濱田データ!$G$2</c:f>
              <c:strCache>
                <c:ptCount val="1"/>
                <c:pt idx="0">
                  <c:v>GUITool使用（秒）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濱田データ!$F$3:$F$7</c:f>
              <c:strCache>
                <c:ptCount val="5"/>
                <c:pt idx="0">
                  <c:v>instance１つ</c:v>
                </c:pt>
                <c:pt idx="1">
                  <c:v>instance２つ</c:v>
                </c:pt>
                <c:pt idx="2">
                  <c:v>instance３つ</c:v>
                </c:pt>
                <c:pt idx="3">
                  <c:v>instance４つ</c:v>
                </c:pt>
                <c:pt idx="4">
                  <c:v>instance５つ</c:v>
                </c:pt>
              </c:strCache>
            </c:strRef>
          </c:cat>
          <c:val>
            <c:numRef>
              <c:f>濱田データ!$G$3:$G$7</c:f>
              <c:numCache>
                <c:formatCode>General</c:formatCode>
                <c:ptCount val="5"/>
              </c:numCache>
            </c:numRef>
          </c:val>
          <c:smooth val="0"/>
        </c:ser>
        <c:ser>
          <c:idx val="1"/>
          <c:order val="1"/>
          <c:tx>
            <c:strRef>
              <c:f>濱田データ!$H$2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濱田データ!$F$3:$F$7</c:f>
              <c:strCache>
                <c:ptCount val="5"/>
                <c:pt idx="0">
                  <c:v>instance１つ</c:v>
                </c:pt>
                <c:pt idx="1">
                  <c:v>instance２つ</c:v>
                </c:pt>
                <c:pt idx="2">
                  <c:v>instance３つ</c:v>
                </c:pt>
                <c:pt idx="3">
                  <c:v>instance４つ</c:v>
                </c:pt>
                <c:pt idx="4">
                  <c:v>instance５つ</c:v>
                </c:pt>
              </c:strCache>
            </c:strRef>
          </c:cat>
          <c:val>
            <c:numRef>
              <c:f>濱田データ!$H$3:$H$7</c:f>
              <c:numCache>
                <c:formatCode>General</c:formatCode>
                <c:ptCount val="5"/>
              </c:numCache>
            </c:numRef>
          </c:val>
          <c:smooth val="0"/>
        </c:ser>
        <c:dLbls>
          <c:showLegendKey val="0"/>
          <c:showVal val="0"/>
          <c:showCatName val="0"/>
          <c:showSerName val="0"/>
          <c:showPercent val="0"/>
          <c:showBubbleSize val="0"/>
        </c:dLbls>
        <c:marker val="1"/>
        <c:smooth val="0"/>
        <c:axId val="330682272"/>
        <c:axId val="330693152"/>
      </c:lineChart>
      <c:catAx>
        <c:axId val="33068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693152"/>
        <c:crosses val="autoZero"/>
        <c:auto val="1"/>
        <c:lblAlgn val="ctr"/>
        <c:lblOffset val="100"/>
        <c:noMultiLvlLbl val="0"/>
      </c:catAx>
      <c:valAx>
        <c:axId val="33069315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6822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学習時間（濱田）</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濱田データ!$C$2</c:f>
              <c:strCache>
                <c:ptCount val="1"/>
                <c:pt idx="0">
                  <c:v>学習時間（秒）</c:v>
                </c:pt>
              </c:strCache>
            </c:strRef>
          </c:tx>
          <c:spPr>
            <a:solidFill>
              <a:schemeClr val="accent1"/>
            </a:solidFill>
            <a:ln>
              <a:noFill/>
            </a:ln>
            <a:effectLst/>
          </c:spPr>
          <c:invertIfNegative val="0"/>
          <c:cat>
            <c:strRef>
              <c:f>濱田データ!$B$3:$B$4</c:f>
              <c:strCache>
                <c:ptCount val="2"/>
                <c:pt idx="0">
                  <c:v>GUITool</c:v>
                </c:pt>
                <c:pt idx="1">
                  <c:v>手動（Heat）</c:v>
                </c:pt>
              </c:strCache>
            </c:strRef>
          </c:cat>
          <c:val>
            <c:numRef>
              <c:f>濱田データ!$C$3:$C$4</c:f>
              <c:numCache>
                <c:formatCode>General</c:formatCode>
                <c:ptCount val="2"/>
              </c:numCache>
            </c:numRef>
          </c:val>
        </c:ser>
        <c:dLbls>
          <c:showLegendKey val="0"/>
          <c:showVal val="0"/>
          <c:showCatName val="0"/>
          <c:showSerName val="0"/>
          <c:showPercent val="0"/>
          <c:showBubbleSize val="0"/>
        </c:dLbls>
        <c:gapWidth val="219"/>
        <c:overlap val="-27"/>
        <c:axId val="330694240"/>
        <c:axId val="330693696"/>
      </c:barChart>
      <c:catAx>
        <c:axId val="33069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693696"/>
        <c:crosses val="autoZero"/>
        <c:auto val="1"/>
        <c:lblAlgn val="ctr"/>
        <c:lblOffset val="100"/>
        <c:noMultiLvlLbl val="0"/>
      </c:catAx>
      <c:valAx>
        <c:axId val="330693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694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記述時間比較グラフ（濱田）</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濱田データ!$L$2</c:f>
              <c:strCache>
                <c:ptCount val="1"/>
                <c:pt idx="0">
                  <c:v>GUITool使用（秒）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濱田データ!$K$3:$K$5</c:f>
              <c:strCache>
                <c:ptCount val="3"/>
                <c:pt idx="0">
                  <c:v>Router１つ</c:v>
                </c:pt>
                <c:pt idx="1">
                  <c:v>Router２つ</c:v>
                </c:pt>
                <c:pt idx="2">
                  <c:v>Router３つ</c:v>
                </c:pt>
              </c:strCache>
            </c:strRef>
          </c:cat>
          <c:val>
            <c:numRef>
              <c:f>濱田データ!$L$3:$L$5</c:f>
              <c:numCache>
                <c:formatCode>General</c:formatCode>
                <c:ptCount val="3"/>
              </c:numCache>
            </c:numRef>
          </c:val>
          <c:smooth val="0"/>
        </c:ser>
        <c:ser>
          <c:idx val="1"/>
          <c:order val="1"/>
          <c:tx>
            <c:strRef>
              <c:f>濱田データ!$M$2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濱田データ!$K$3:$K$5</c:f>
              <c:strCache>
                <c:ptCount val="3"/>
                <c:pt idx="0">
                  <c:v>Router１つ</c:v>
                </c:pt>
                <c:pt idx="1">
                  <c:v>Router２つ</c:v>
                </c:pt>
                <c:pt idx="2">
                  <c:v>Router３つ</c:v>
                </c:pt>
              </c:strCache>
            </c:strRef>
          </c:cat>
          <c:val>
            <c:numRef>
              <c:f>濱田データ!$M$3:$M$5</c:f>
              <c:numCache>
                <c:formatCode>General</c:formatCode>
                <c:ptCount val="3"/>
              </c:numCache>
            </c:numRef>
          </c:val>
          <c:smooth val="0"/>
        </c:ser>
        <c:dLbls>
          <c:showLegendKey val="0"/>
          <c:showVal val="0"/>
          <c:showCatName val="0"/>
          <c:showSerName val="0"/>
          <c:showPercent val="0"/>
          <c:showBubbleSize val="0"/>
        </c:dLbls>
        <c:marker val="1"/>
        <c:smooth val="0"/>
        <c:axId val="330683360"/>
        <c:axId val="330683904"/>
      </c:lineChart>
      <c:catAx>
        <c:axId val="33068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683904"/>
        <c:crosses val="autoZero"/>
        <c:auto val="1"/>
        <c:lblAlgn val="ctr"/>
        <c:lblOffset val="100"/>
        <c:noMultiLvlLbl val="0"/>
      </c:catAx>
      <c:valAx>
        <c:axId val="330683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6833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Instance</a:t>
            </a:r>
            <a:r>
              <a:rPr lang="ja-JP" altLang="en-US" sz="1200"/>
              <a:t>数別</a:t>
            </a:r>
            <a:r>
              <a:rPr lang="ja-JP" altLang="en-US" sz="1200" baseline="0"/>
              <a:t> テンプレートファイル作成失敗数（濱田）</a:t>
            </a:r>
            <a:r>
              <a:rPr lang="ja-JP" altLang="en-US" sz="12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濱田データ!$G$26</c:f>
              <c:strCache>
                <c:ptCount val="1"/>
                <c:pt idx="0">
                  <c:v>GUITool使用（回）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濱田データ!$F$27:$F$31</c:f>
              <c:strCache>
                <c:ptCount val="5"/>
                <c:pt idx="0">
                  <c:v>instance１つ</c:v>
                </c:pt>
                <c:pt idx="1">
                  <c:v>instance２つ</c:v>
                </c:pt>
                <c:pt idx="2">
                  <c:v>instance３つ</c:v>
                </c:pt>
                <c:pt idx="3">
                  <c:v>instance４つ</c:v>
                </c:pt>
                <c:pt idx="4">
                  <c:v>instance５つ</c:v>
                </c:pt>
              </c:strCache>
            </c:strRef>
          </c:cat>
          <c:val>
            <c:numRef>
              <c:f>濱田データ!$G$27:$G$31</c:f>
              <c:numCache>
                <c:formatCode>General</c:formatCode>
                <c:ptCount val="5"/>
              </c:numCache>
            </c:numRef>
          </c:val>
          <c:smooth val="0"/>
        </c:ser>
        <c:ser>
          <c:idx val="1"/>
          <c:order val="1"/>
          <c:tx>
            <c:strRef>
              <c:f>濱田データ!$H$26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濱田データ!$F$27:$F$31</c:f>
              <c:strCache>
                <c:ptCount val="5"/>
                <c:pt idx="0">
                  <c:v>instance１つ</c:v>
                </c:pt>
                <c:pt idx="1">
                  <c:v>instance２つ</c:v>
                </c:pt>
                <c:pt idx="2">
                  <c:v>instance３つ</c:v>
                </c:pt>
                <c:pt idx="3">
                  <c:v>instance４つ</c:v>
                </c:pt>
                <c:pt idx="4">
                  <c:v>instance５つ</c:v>
                </c:pt>
              </c:strCache>
            </c:strRef>
          </c:cat>
          <c:val>
            <c:numRef>
              <c:f>濱田データ!$H$27:$H$31</c:f>
              <c:numCache>
                <c:formatCode>General</c:formatCode>
                <c:ptCount val="5"/>
              </c:numCache>
            </c:numRef>
          </c:val>
          <c:smooth val="0"/>
        </c:ser>
        <c:dLbls>
          <c:showLegendKey val="0"/>
          <c:showVal val="0"/>
          <c:showCatName val="0"/>
          <c:showSerName val="0"/>
          <c:showPercent val="0"/>
          <c:showBubbleSize val="0"/>
        </c:dLbls>
        <c:marker val="1"/>
        <c:smooth val="0"/>
        <c:axId val="331499280"/>
        <c:axId val="331499824"/>
      </c:lineChart>
      <c:catAx>
        <c:axId val="33149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1499824"/>
        <c:crosses val="autoZero"/>
        <c:auto val="1"/>
        <c:lblAlgn val="ctr"/>
        <c:lblOffset val="100"/>
        <c:noMultiLvlLbl val="0"/>
      </c:catAx>
      <c:valAx>
        <c:axId val="331499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14992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a:t>
            </a:r>
            <a:r>
              <a:rPr lang="en-US" altLang="ja-JP"/>
              <a:t>(</a:t>
            </a:r>
            <a:r>
              <a:rPr lang="ja-JP" altLang="en-US"/>
              <a:t>別役</a:t>
            </a:r>
            <a:r>
              <a:rPr lang="en-US" altLang="ja-JP"/>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別役データ!$C$2</c:f>
              <c:strCache>
                <c:ptCount val="1"/>
                <c:pt idx="0">
                  <c:v>学習時間(秒)</c:v>
                </c:pt>
              </c:strCache>
            </c:strRef>
          </c:tx>
          <c:spPr>
            <a:solidFill>
              <a:schemeClr val="accent1"/>
            </a:solidFill>
            <a:ln>
              <a:noFill/>
            </a:ln>
            <a:effectLst/>
          </c:spPr>
          <c:invertIfNegative val="0"/>
          <c:cat>
            <c:strRef>
              <c:f>別役データ!$B$3:$B$4</c:f>
              <c:strCache>
                <c:ptCount val="2"/>
                <c:pt idx="0">
                  <c:v>GUITool</c:v>
                </c:pt>
                <c:pt idx="1">
                  <c:v>手動（Heat）</c:v>
                </c:pt>
              </c:strCache>
            </c:strRef>
          </c:cat>
          <c:val>
            <c:numRef>
              <c:f>別役データ!$C$3:$C$4</c:f>
              <c:numCache>
                <c:formatCode>General</c:formatCode>
                <c:ptCount val="2"/>
                <c:pt idx="0">
                  <c:v>180</c:v>
                </c:pt>
                <c:pt idx="1">
                  <c:v>540</c:v>
                </c:pt>
              </c:numCache>
            </c:numRef>
          </c:val>
        </c:ser>
        <c:dLbls>
          <c:showLegendKey val="0"/>
          <c:showVal val="0"/>
          <c:showCatName val="0"/>
          <c:showSerName val="0"/>
          <c:showPercent val="0"/>
          <c:showBubbleSize val="0"/>
        </c:dLbls>
        <c:gapWidth val="219"/>
        <c:overlap val="-27"/>
        <c:axId val="114679392"/>
        <c:axId val="114674496"/>
      </c:barChart>
      <c:catAx>
        <c:axId val="11467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4674496"/>
        <c:crosses val="autoZero"/>
        <c:auto val="1"/>
        <c:lblAlgn val="ctr"/>
        <c:lblOffset val="100"/>
        <c:noMultiLvlLbl val="0"/>
      </c:catAx>
      <c:valAx>
        <c:axId val="11467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a:t>
                </a:r>
                <a:r>
                  <a:rPr lang="en-US" altLang="ja-JP"/>
                  <a:t>(</a:t>
                </a:r>
                <a:r>
                  <a:rPr lang="ja-JP" altLang="en-US"/>
                  <a:t>秒</a:t>
                </a:r>
                <a:r>
                  <a:rPr lang="en-US" altLang="ja-JP"/>
                  <a: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4679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テンプレートファイル作成失敗数（濱田）</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濱田データ!$L$26</c:f>
              <c:strCache>
                <c:ptCount val="1"/>
                <c:pt idx="0">
                  <c:v>GUITool使用（回）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濱田データ!$K$27:$K$29</c:f>
              <c:strCache>
                <c:ptCount val="3"/>
                <c:pt idx="0">
                  <c:v>Router１つ</c:v>
                </c:pt>
                <c:pt idx="1">
                  <c:v>Router２つ</c:v>
                </c:pt>
                <c:pt idx="2">
                  <c:v>Router３つ</c:v>
                </c:pt>
              </c:strCache>
            </c:strRef>
          </c:cat>
          <c:val>
            <c:numRef>
              <c:f>濱田データ!$L$27:$L$29</c:f>
              <c:numCache>
                <c:formatCode>General</c:formatCode>
                <c:ptCount val="3"/>
              </c:numCache>
            </c:numRef>
          </c:val>
          <c:smooth val="0"/>
        </c:ser>
        <c:ser>
          <c:idx val="1"/>
          <c:order val="1"/>
          <c:tx>
            <c:strRef>
              <c:f>濱田データ!$M$26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濱田データ!$K$27:$K$29</c:f>
              <c:strCache>
                <c:ptCount val="3"/>
                <c:pt idx="0">
                  <c:v>Router１つ</c:v>
                </c:pt>
                <c:pt idx="1">
                  <c:v>Router２つ</c:v>
                </c:pt>
                <c:pt idx="2">
                  <c:v>Router３つ</c:v>
                </c:pt>
              </c:strCache>
            </c:strRef>
          </c:cat>
          <c:val>
            <c:numRef>
              <c:f>濱田データ!$M$27:$M$29</c:f>
              <c:numCache>
                <c:formatCode>General</c:formatCode>
                <c:ptCount val="3"/>
              </c:numCache>
            </c:numRef>
          </c:val>
          <c:smooth val="0"/>
        </c:ser>
        <c:dLbls>
          <c:showLegendKey val="0"/>
          <c:showVal val="0"/>
          <c:showCatName val="0"/>
          <c:showSerName val="0"/>
          <c:showPercent val="0"/>
          <c:showBubbleSize val="0"/>
        </c:dLbls>
        <c:marker val="1"/>
        <c:smooth val="0"/>
        <c:axId val="331493840"/>
        <c:axId val="331503632"/>
      </c:lineChart>
      <c:catAx>
        <c:axId val="33149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1503632"/>
        <c:crosses val="autoZero"/>
        <c:auto val="1"/>
        <c:lblAlgn val="ctr"/>
        <c:lblOffset val="100"/>
        <c:noMultiLvlLbl val="0"/>
      </c:catAx>
      <c:valAx>
        <c:axId val="33150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1493840"/>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記述時間比較グラフ（川村）</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川村データ!$G$2</c:f>
              <c:strCache>
                <c:ptCount val="1"/>
                <c:pt idx="0">
                  <c:v>GUITool使用（秒）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川村データ!$F$3:$F$7</c:f>
              <c:strCache>
                <c:ptCount val="5"/>
                <c:pt idx="0">
                  <c:v>instance１つ</c:v>
                </c:pt>
                <c:pt idx="1">
                  <c:v>instance２つ</c:v>
                </c:pt>
                <c:pt idx="2">
                  <c:v>instance３つ</c:v>
                </c:pt>
                <c:pt idx="3">
                  <c:v>instance４つ</c:v>
                </c:pt>
                <c:pt idx="4">
                  <c:v>instance５つ</c:v>
                </c:pt>
              </c:strCache>
            </c:strRef>
          </c:cat>
          <c:val>
            <c:numRef>
              <c:f>川村データ!$G$3:$G$7</c:f>
              <c:numCache>
                <c:formatCode>General</c:formatCode>
                <c:ptCount val="5"/>
              </c:numCache>
            </c:numRef>
          </c:val>
          <c:smooth val="0"/>
        </c:ser>
        <c:ser>
          <c:idx val="1"/>
          <c:order val="1"/>
          <c:tx>
            <c:strRef>
              <c:f>川村データ!$H$2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川村データ!$F$3:$F$7</c:f>
              <c:strCache>
                <c:ptCount val="5"/>
                <c:pt idx="0">
                  <c:v>instance１つ</c:v>
                </c:pt>
                <c:pt idx="1">
                  <c:v>instance２つ</c:v>
                </c:pt>
                <c:pt idx="2">
                  <c:v>instance３つ</c:v>
                </c:pt>
                <c:pt idx="3">
                  <c:v>instance４つ</c:v>
                </c:pt>
                <c:pt idx="4">
                  <c:v>instance５つ</c:v>
                </c:pt>
              </c:strCache>
            </c:strRef>
          </c:cat>
          <c:val>
            <c:numRef>
              <c:f>川村データ!$H$3:$H$7</c:f>
              <c:numCache>
                <c:formatCode>General</c:formatCode>
                <c:ptCount val="5"/>
              </c:numCache>
            </c:numRef>
          </c:val>
          <c:smooth val="0"/>
        </c:ser>
        <c:dLbls>
          <c:showLegendKey val="0"/>
          <c:showVal val="0"/>
          <c:showCatName val="0"/>
          <c:showSerName val="0"/>
          <c:showPercent val="0"/>
          <c:showBubbleSize val="0"/>
        </c:dLbls>
        <c:marker val="1"/>
        <c:smooth val="0"/>
        <c:axId val="331500912"/>
        <c:axId val="331493296"/>
      </c:lineChart>
      <c:catAx>
        <c:axId val="33150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1493296"/>
        <c:crosses val="autoZero"/>
        <c:auto val="1"/>
        <c:lblAlgn val="ctr"/>
        <c:lblOffset val="100"/>
        <c:noMultiLvlLbl val="0"/>
      </c:catAx>
      <c:valAx>
        <c:axId val="33149329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15009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学習時間（川村）</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川村データ!$C$2</c:f>
              <c:strCache>
                <c:ptCount val="1"/>
                <c:pt idx="0">
                  <c:v>学習時間（秒）</c:v>
                </c:pt>
              </c:strCache>
            </c:strRef>
          </c:tx>
          <c:spPr>
            <a:solidFill>
              <a:schemeClr val="accent1"/>
            </a:solidFill>
            <a:ln>
              <a:noFill/>
            </a:ln>
            <a:effectLst/>
          </c:spPr>
          <c:invertIfNegative val="0"/>
          <c:cat>
            <c:strRef>
              <c:f>川村データ!$B$3:$B$4</c:f>
              <c:strCache>
                <c:ptCount val="2"/>
                <c:pt idx="0">
                  <c:v>GUITool</c:v>
                </c:pt>
                <c:pt idx="1">
                  <c:v>手動（Heat）</c:v>
                </c:pt>
              </c:strCache>
            </c:strRef>
          </c:cat>
          <c:val>
            <c:numRef>
              <c:f>川村データ!$C$3:$C$4</c:f>
              <c:numCache>
                <c:formatCode>General</c:formatCode>
                <c:ptCount val="2"/>
              </c:numCache>
            </c:numRef>
          </c:val>
        </c:ser>
        <c:dLbls>
          <c:showLegendKey val="0"/>
          <c:showVal val="0"/>
          <c:showCatName val="0"/>
          <c:showSerName val="0"/>
          <c:showPercent val="0"/>
          <c:showBubbleSize val="0"/>
        </c:dLbls>
        <c:gapWidth val="219"/>
        <c:overlap val="-27"/>
        <c:axId val="331489488"/>
        <c:axId val="331494928"/>
      </c:barChart>
      <c:catAx>
        <c:axId val="33148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1494928"/>
        <c:crosses val="autoZero"/>
        <c:auto val="1"/>
        <c:lblAlgn val="ctr"/>
        <c:lblOffset val="100"/>
        <c:noMultiLvlLbl val="0"/>
      </c:catAx>
      <c:valAx>
        <c:axId val="331494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1489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記述時間比較グラフ（川村）</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川村データ!$L$2</c:f>
              <c:strCache>
                <c:ptCount val="1"/>
                <c:pt idx="0">
                  <c:v>GUITool使用（秒）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川村データ!$K$3:$K$5</c:f>
              <c:strCache>
                <c:ptCount val="3"/>
                <c:pt idx="0">
                  <c:v>Router１つ</c:v>
                </c:pt>
                <c:pt idx="1">
                  <c:v>Router２つ</c:v>
                </c:pt>
                <c:pt idx="2">
                  <c:v>Router３つ</c:v>
                </c:pt>
              </c:strCache>
            </c:strRef>
          </c:cat>
          <c:val>
            <c:numRef>
              <c:f>川村データ!$L$3:$L$5</c:f>
              <c:numCache>
                <c:formatCode>General</c:formatCode>
                <c:ptCount val="3"/>
              </c:numCache>
            </c:numRef>
          </c:val>
          <c:smooth val="0"/>
        </c:ser>
        <c:ser>
          <c:idx val="1"/>
          <c:order val="1"/>
          <c:tx>
            <c:strRef>
              <c:f>川村データ!$M$2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川村データ!$K$3:$K$5</c:f>
              <c:strCache>
                <c:ptCount val="3"/>
                <c:pt idx="0">
                  <c:v>Router１つ</c:v>
                </c:pt>
                <c:pt idx="1">
                  <c:v>Router２つ</c:v>
                </c:pt>
                <c:pt idx="2">
                  <c:v>Router３つ</c:v>
                </c:pt>
              </c:strCache>
            </c:strRef>
          </c:cat>
          <c:val>
            <c:numRef>
              <c:f>川村データ!$M$3:$M$5</c:f>
              <c:numCache>
                <c:formatCode>General</c:formatCode>
                <c:ptCount val="3"/>
              </c:numCache>
            </c:numRef>
          </c:val>
          <c:smooth val="0"/>
        </c:ser>
        <c:dLbls>
          <c:showLegendKey val="0"/>
          <c:showVal val="0"/>
          <c:showCatName val="0"/>
          <c:showSerName val="0"/>
          <c:showPercent val="0"/>
          <c:showBubbleSize val="0"/>
        </c:dLbls>
        <c:marker val="1"/>
        <c:smooth val="0"/>
        <c:axId val="331498192"/>
        <c:axId val="331491120"/>
      </c:lineChart>
      <c:catAx>
        <c:axId val="33149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1491120"/>
        <c:crosses val="autoZero"/>
        <c:auto val="1"/>
        <c:lblAlgn val="ctr"/>
        <c:lblOffset val="100"/>
        <c:noMultiLvlLbl val="0"/>
      </c:catAx>
      <c:valAx>
        <c:axId val="33149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14981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Instance</a:t>
            </a:r>
            <a:r>
              <a:rPr lang="ja-JP" altLang="en-US" sz="1200"/>
              <a:t>数別</a:t>
            </a:r>
            <a:r>
              <a:rPr lang="ja-JP" altLang="en-US" sz="1200" baseline="0"/>
              <a:t> テンプレートファイル作成失敗数（川村）</a:t>
            </a:r>
            <a:r>
              <a:rPr lang="ja-JP" altLang="en-US" sz="12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川村データ!$G$26</c:f>
              <c:strCache>
                <c:ptCount val="1"/>
                <c:pt idx="0">
                  <c:v>GUITool使用（回）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川村データ!$F$27:$F$31</c:f>
              <c:strCache>
                <c:ptCount val="5"/>
                <c:pt idx="0">
                  <c:v>instance１つ</c:v>
                </c:pt>
                <c:pt idx="1">
                  <c:v>instance２つ</c:v>
                </c:pt>
                <c:pt idx="2">
                  <c:v>instance３つ</c:v>
                </c:pt>
                <c:pt idx="3">
                  <c:v>instance４つ</c:v>
                </c:pt>
                <c:pt idx="4">
                  <c:v>instance５つ</c:v>
                </c:pt>
              </c:strCache>
            </c:strRef>
          </c:cat>
          <c:val>
            <c:numRef>
              <c:f>川村データ!$G$27:$G$31</c:f>
              <c:numCache>
                <c:formatCode>General</c:formatCode>
                <c:ptCount val="5"/>
              </c:numCache>
            </c:numRef>
          </c:val>
          <c:smooth val="0"/>
        </c:ser>
        <c:ser>
          <c:idx val="1"/>
          <c:order val="1"/>
          <c:tx>
            <c:strRef>
              <c:f>川村データ!$H$26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川村データ!$F$27:$F$31</c:f>
              <c:strCache>
                <c:ptCount val="5"/>
                <c:pt idx="0">
                  <c:v>instance１つ</c:v>
                </c:pt>
                <c:pt idx="1">
                  <c:v>instance２つ</c:v>
                </c:pt>
                <c:pt idx="2">
                  <c:v>instance３つ</c:v>
                </c:pt>
                <c:pt idx="3">
                  <c:v>instance４つ</c:v>
                </c:pt>
                <c:pt idx="4">
                  <c:v>instance５つ</c:v>
                </c:pt>
              </c:strCache>
            </c:strRef>
          </c:cat>
          <c:val>
            <c:numRef>
              <c:f>川村データ!$H$27:$H$31</c:f>
              <c:numCache>
                <c:formatCode>General</c:formatCode>
                <c:ptCount val="5"/>
              </c:numCache>
            </c:numRef>
          </c:val>
          <c:smooth val="0"/>
        </c:ser>
        <c:dLbls>
          <c:showLegendKey val="0"/>
          <c:showVal val="0"/>
          <c:showCatName val="0"/>
          <c:showSerName val="0"/>
          <c:showPercent val="0"/>
          <c:showBubbleSize val="0"/>
        </c:dLbls>
        <c:marker val="1"/>
        <c:smooth val="0"/>
        <c:axId val="331497104"/>
        <c:axId val="331498736"/>
      </c:lineChart>
      <c:catAx>
        <c:axId val="33149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1498736"/>
        <c:crosses val="autoZero"/>
        <c:auto val="1"/>
        <c:lblAlgn val="ctr"/>
        <c:lblOffset val="100"/>
        <c:noMultiLvlLbl val="0"/>
      </c:catAx>
      <c:valAx>
        <c:axId val="331498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14971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テンプレートファイル作成失敗数（川村）</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川村データ!$L$26</c:f>
              <c:strCache>
                <c:ptCount val="1"/>
                <c:pt idx="0">
                  <c:v>GUITool使用（回）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川村データ!$K$27:$K$29</c:f>
              <c:strCache>
                <c:ptCount val="3"/>
                <c:pt idx="0">
                  <c:v>Router１つ</c:v>
                </c:pt>
                <c:pt idx="1">
                  <c:v>Router２つ</c:v>
                </c:pt>
                <c:pt idx="2">
                  <c:v>Router３つ</c:v>
                </c:pt>
              </c:strCache>
            </c:strRef>
          </c:cat>
          <c:val>
            <c:numRef>
              <c:f>川村データ!$L$27:$L$29</c:f>
              <c:numCache>
                <c:formatCode>General</c:formatCode>
                <c:ptCount val="3"/>
              </c:numCache>
            </c:numRef>
          </c:val>
          <c:smooth val="0"/>
        </c:ser>
        <c:ser>
          <c:idx val="1"/>
          <c:order val="1"/>
          <c:tx>
            <c:strRef>
              <c:f>川村データ!$M$26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川村データ!$K$27:$K$29</c:f>
              <c:strCache>
                <c:ptCount val="3"/>
                <c:pt idx="0">
                  <c:v>Router１つ</c:v>
                </c:pt>
                <c:pt idx="1">
                  <c:v>Router２つ</c:v>
                </c:pt>
                <c:pt idx="2">
                  <c:v>Router３つ</c:v>
                </c:pt>
              </c:strCache>
            </c:strRef>
          </c:cat>
          <c:val>
            <c:numRef>
              <c:f>川村データ!$M$27:$M$29</c:f>
              <c:numCache>
                <c:formatCode>General</c:formatCode>
                <c:ptCount val="3"/>
              </c:numCache>
            </c:numRef>
          </c:val>
          <c:smooth val="0"/>
        </c:ser>
        <c:dLbls>
          <c:showLegendKey val="0"/>
          <c:showVal val="0"/>
          <c:showCatName val="0"/>
          <c:showSerName val="0"/>
          <c:showPercent val="0"/>
          <c:showBubbleSize val="0"/>
        </c:dLbls>
        <c:marker val="1"/>
        <c:smooth val="0"/>
        <c:axId val="331502000"/>
        <c:axId val="331503088"/>
      </c:lineChart>
      <c:catAx>
        <c:axId val="33150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1503088"/>
        <c:crosses val="autoZero"/>
        <c:auto val="1"/>
        <c:lblAlgn val="ctr"/>
        <c:lblOffset val="100"/>
        <c:noMultiLvlLbl val="0"/>
      </c:catAx>
      <c:valAx>
        <c:axId val="33150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1502000"/>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Instance</a:t>
            </a:r>
            <a:r>
              <a:rPr lang="ja-JP" altLang="en-US" sz="1200"/>
              <a:t>数別 テンプレートファイル作成失敗数</a:t>
            </a:r>
            <a:r>
              <a:rPr lang="en-US" altLang="ja-JP" sz="1200"/>
              <a:t>(</a:t>
            </a:r>
            <a:r>
              <a:rPr lang="ja-JP" altLang="en-US" sz="1200"/>
              <a:t>別役</a:t>
            </a:r>
            <a:r>
              <a:rPr lang="en-US" altLang="ja-JP" sz="120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別役データ!$H$33</c:f>
              <c:strCache>
                <c:ptCount val="1"/>
                <c:pt idx="0">
                  <c:v>GUITool使用(個)</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別役データ!$G$34:$G$38</c:f>
              <c:strCache>
                <c:ptCount val="5"/>
                <c:pt idx="0">
                  <c:v>instance１つ</c:v>
                </c:pt>
                <c:pt idx="1">
                  <c:v>instance２つ</c:v>
                </c:pt>
                <c:pt idx="2">
                  <c:v>instance３つ</c:v>
                </c:pt>
                <c:pt idx="3">
                  <c:v>instance４つ</c:v>
                </c:pt>
                <c:pt idx="4">
                  <c:v>instance５つ</c:v>
                </c:pt>
              </c:strCache>
            </c:strRef>
          </c:cat>
          <c:val>
            <c:numRef>
              <c:f>別役データ!$H$34:$H$38</c:f>
              <c:numCache>
                <c:formatCode>General</c:formatCode>
                <c:ptCount val="5"/>
                <c:pt idx="0">
                  <c:v>0</c:v>
                </c:pt>
                <c:pt idx="1">
                  <c:v>0</c:v>
                </c:pt>
                <c:pt idx="2">
                  <c:v>0</c:v>
                </c:pt>
                <c:pt idx="3">
                  <c:v>0</c:v>
                </c:pt>
                <c:pt idx="4">
                  <c:v>0</c:v>
                </c:pt>
              </c:numCache>
            </c:numRef>
          </c:val>
          <c:smooth val="0"/>
        </c:ser>
        <c:ser>
          <c:idx val="1"/>
          <c:order val="1"/>
          <c:tx>
            <c:strRef>
              <c:f>別役データ!$I$33</c:f>
              <c:strCache>
                <c:ptCount val="1"/>
                <c:pt idx="0">
                  <c:v>手動(個)</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別役データ!$G$34:$G$38</c:f>
              <c:strCache>
                <c:ptCount val="5"/>
                <c:pt idx="0">
                  <c:v>instance１つ</c:v>
                </c:pt>
                <c:pt idx="1">
                  <c:v>instance２つ</c:v>
                </c:pt>
                <c:pt idx="2">
                  <c:v>instance３つ</c:v>
                </c:pt>
                <c:pt idx="3">
                  <c:v>instance４つ</c:v>
                </c:pt>
                <c:pt idx="4">
                  <c:v>instance５つ</c:v>
                </c:pt>
              </c:strCache>
            </c:strRef>
          </c:cat>
          <c:val>
            <c:numRef>
              <c:f>別役データ!$I$34:$I$38</c:f>
              <c:numCache>
                <c:formatCode>General</c:formatCode>
                <c:ptCount val="5"/>
                <c:pt idx="0">
                  <c:v>6</c:v>
                </c:pt>
                <c:pt idx="1">
                  <c:v>0</c:v>
                </c:pt>
                <c:pt idx="2">
                  <c:v>3</c:v>
                </c:pt>
                <c:pt idx="3">
                  <c:v>1</c:v>
                </c:pt>
                <c:pt idx="4">
                  <c:v>0</c:v>
                </c:pt>
              </c:numCache>
            </c:numRef>
          </c:val>
          <c:smooth val="0"/>
        </c:ser>
        <c:dLbls>
          <c:showLegendKey val="0"/>
          <c:showVal val="0"/>
          <c:showCatName val="0"/>
          <c:showSerName val="0"/>
          <c:showPercent val="0"/>
          <c:showBubbleSize val="0"/>
        </c:dLbls>
        <c:marker val="1"/>
        <c:smooth val="0"/>
        <c:axId val="114675040"/>
        <c:axId val="114680480"/>
      </c:lineChart>
      <c:catAx>
        <c:axId val="11467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4680480"/>
        <c:crosses val="autoZero"/>
        <c:auto val="1"/>
        <c:lblAlgn val="ctr"/>
        <c:lblOffset val="100"/>
        <c:noMultiLvlLbl val="0"/>
      </c:catAx>
      <c:valAx>
        <c:axId val="11468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46750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a:t>
            </a:r>
            <a:r>
              <a:rPr lang="en-US" altLang="ja-JP"/>
              <a:t>(</a:t>
            </a:r>
            <a:r>
              <a:rPr lang="ja-JP" altLang="en-US"/>
              <a:t>別役</a:t>
            </a:r>
            <a:r>
              <a:rPr lang="en-US" altLang="ja-JP"/>
              <a:t>)</a:t>
            </a:r>
            <a:endParaRPr lang="ja-JP"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別役データ!$M$2</c:f>
              <c:strCache>
                <c:ptCount val="1"/>
                <c:pt idx="0">
                  <c:v>GUITool使用（秒）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別役データ!$L$3:$L$5</c:f>
              <c:strCache>
                <c:ptCount val="3"/>
                <c:pt idx="0">
                  <c:v>Router１つ</c:v>
                </c:pt>
                <c:pt idx="1">
                  <c:v>Router２つ</c:v>
                </c:pt>
                <c:pt idx="2">
                  <c:v>Router３つ</c:v>
                </c:pt>
              </c:strCache>
            </c:strRef>
          </c:cat>
          <c:val>
            <c:numRef>
              <c:f>別役データ!$M$3:$M$5</c:f>
              <c:numCache>
                <c:formatCode>General</c:formatCode>
                <c:ptCount val="3"/>
                <c:pt idx="0">
                  <c:v>105</c:v>
                </c:pt>
                <c:pt idx="1">
                  <c:v>113</c:v>
                </c:pt>
                <c:pt idx="2">
                  <c:v>160</c:v>
                </c:pt>
              </c:numCache>
            </c:numRef>
          </c:val>
          <c:smooth val="0"/>
        </c:ser>
        <c:ser>
          <c:idx val="1"/>
          <c:order val="1"/>
          <c:tx>
            <c:strRef>
              <c:f>別役データ!$N$2</c:f>
              <c:strCache>
                <c:ptCount val="1"/>
                <c:pt idx="0">
                  <c:v>手動入力（秒）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別役データ!$L$3:$L$5</c:f>
              <c:strCache>
                <c:ptCount val="3"/>
                <c:pt idx="0">
                  <c:v>Router１つ</c:v>
                </c:pt>
                <c:pt idx="1">
                  <c:v>Router２つ</c:v>
                </c:pt>
                <c:pt idx="2">
                  <c:v>Router３つ</c:v>
                </c:pt>
              </c:strCache>
            </c:strRef>
          </c:cat>
          <c:val>
            <c:numRef>
              <c:f>別役データ!$N$3:$N$5</c:f>
              <c:numCache>
                <c:formatCode>General</c:formatCode>
                <c:ptCount val="3"/>
                <c:pt idx="0">
                  <c:v>485</c:v>
                </c:pt>
                <c:pt idx="1">
                  <c:v>594</c:v>
                </c:pt>
                <c:pt idx="2">
                  <c:v>660</c:v>
                </c:pt>
              </c:numCache>
            </c:numRef>
          </c:val>
          <c:smooth val="0"/>
        </c:ser>
        <c:dLbls>
          <c:showLegendKey val="0"/>
          <c:showVal val="0"/>
          <c:showCatName val="0"/>
          <c:showSerName val="0"/>
          <c:showPercent val="0"/>
          <c:showBubbleSize val="0"/>
        </c:dLbls>
        <c:marker val="1"/>
        <c:smooth val="0"/>
        <c:axId val="329844464"/>
        <c:axId val="329848816"/>
      </c:lineChart>
      <c:catAx>
        <c:axId val="32984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29848816"/>
        <c:crosses val="autoZero"/>
        <c:auto val="1"/>
        <c:lblAlgn val="ctr"/>
        <c:lblOffset val="100"/>
        <c:noMultiLvlLbl val="0"/>
      </c:catAx>
      <c:valAx>
        <c:axId val="329848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298444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 テンプレートファイル作成失敗数（別役）</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別役データ!$M$35</c:f>
              <c:strCache>
                <c:ptCount val="1"/>
                <c:pt idx="0">
                  <c:v>GUITool使用(個)</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別役データ!$L$36:$L$38</c:f>
              <c:strCache>
                <c:ptCount val="3"/>
                <c:pt idx="0">
                  <c:v>Router１つ</c:v>
                </c:pt>
                <c:pt idx="1">
                  <c:v>Router２つ</c:v>
                </c:pt>
                <c:pt idx="2">
                  <c:v>Router３つ</c:v>
                </c:pt>
              </c:strCache>
            </c:strRef>
          </c:cat>
          <c:val>
            <c:numRef>
              <c:f>別役データ!$M$36:$M$38</c:f>
              <c:numCache>
                <c:formatCode>General</c:formatCode>
                <c:ptCount val="3"/>
                <c:pt idx="0">
                  <c:v>0</c:v>
                </c:pt>
                <c:pt idx="1">
                  <c:v>0</c:v>
                </c:pt>
                <c:pt idx="2">
                  <c:v>0</c:v>
                </c:pt>
              </c:numCache>
            </c:numRef>
          </c:val>
          <c:smooth val="0"/>
        </c:ser>
        <c:ser>
          <c:idx val="1"/>
          <c:order val="1"/>
          <c:tx>
            <c:strRef>
              <c:f>別役データ!$N$35</c:f>
              <c:strCache>
                <c:ptCount val="1"/>
                <c:pt idx="0">
                  <c:v>手動(個)</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別役データ!$L$36:$L$38</c:f>
              <c:strCache>
                <c:ptCount val="3"/>
                <c:pt idx="0">
                  <c:v>Router１つ</c:v>
                </c:pt>
                <c:pt idx="1">
                  <c:v>Router２つ</c:v>
                </c:pt>
                <c:pt idx="2">
                  <c:v>Router３つ</c:v>
                </c:pt>
              </c:strCache>
            </c:strRef>
          </c:cat>
          <c:val>
            <c:numRef>
              <c:f>別役データ!$N$36:$N$38</c:f>
              <c:numCache>
                <c:formatCode>General</c:formatCode>
                <c:ptCount val="3"/>
                <c:pt idx="0">
                  <c:v>0</c:v>
                </c:pt>
                <c:pt idx="1">
                  <c:v>0</c:v>
                </c:pt>
                <c:pt idx="2">
                  <c:v>2</c:v>
                </c:pt>
              </c:numCache>
            </c:numRef>
          </c:val>
          <c:smooth val="0"/>
        </c:ser>
        <c:dLbls>
          <c:showLegendKey val="0"/>
          <c:showVal val="0"/>
          <c:showCatName val="0"/>
          <c:showSerName val="0"/>
          <c:showPercent val="0"/>
          <c:showBubbleSize val="0"/>
        </c:dLbls>
        <c:marker val="1"/>
        <c:smooth val="0"/>
        <c:axId val="329843920"/>
        <c:axId val="329845008"/>
      </c:lineChart>
      <c:catAx>
        <c:axId val="32984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29845008"/>
        <c:crosses val="autoZero"/>
        <c:auto val="1"/>
        <c:lblAlgn val="ctr"/>
        <c:lblOffset val="100"/>
        <c:noMultiLvlLbl val="0"/>
      </c:catAx>
      <c:valAx>
        <c:axId val="32984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29843920"/>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記述時間比較グラフ（手塚）</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手塚データ!$G$2</c:f>
              <c:strCache>
                <c:ptCount val="1"/>
                <c:pt idx="0">
                  <c:v>GUITool使用（秒）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手塚データ!$F$3:$F$7</c:f>
              <c:strCache>
                <c:ptCount val="5"/>
                <c:pt idx="0">
                  <c:v>instance１つ</c:v>
                </c:pt>
                <c:pt idx="1">
                  <c:v>instance２つ</c:v>
                </c:pt>
                <c:pt idx="2">
                  <c:v>instance３つ</c:v>
                </c:pt>
                <c:pt idx="3">
                  <c:v>instance４つ</c:v>
                </c:pt>
                <c:pt idx="4">
                  <c:v>instance５つ</c:v>
                </c:pt>
              </c:strCache>
            </c:strRef>
          </c:cat>
          <c:val>
            <c:numRef>
              <c:f>手塚データ!$G$3:$G$7</c:f>
              <c:numCache>
                <c:formatCode>General</c:formatCode>
                <c:ptCount val="5"/>
                <c:pt idx="0">
                  <c:v>28</c:v>
                </c:pt>
                <c:pt idx="1">
                  <c:v>62</c:v>
                </c:pt>
                <c:pt idx="2">
                  <c:v>166</c:v>
                </c:pt>
                <c:pt idx="3">
                  <c:v>97</c:v>
                </c:pt>
                <c:pt idx="4">
                  <c:v>190</c:v>
                </c:pt>
              </c:numCache>
            </c:numRef>
          </c:val>
          <c:smooth val="0"/>
        </c:ser>
        <c:ser>
          <c:idx val="1"/>
          <c:order val="1"/>
          <c:tx>
            <c:strRef>
              <c:f>手塚データ!$H$2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手塚データ!$F$3:$F$7</c:f>
              <c:strCache>
                <c:ptCount val="5"/>
                <c:pt idx="0">
                  <c:v>instance１つ</c:v>
                </c:pt>
                <c:pt idx="1">
                  <c:v>instance２つ</c:v>
                </c:pt>
                <c:pt idx="2">
                  <c:v>instance３つ</c:v>
                </c:pt>
                <c:pt idx="3">
                  <c:v>instance４つ</c:v>
                </c:pt>
                <c:pt idx="4">
                  <c:v>instance５つ</c:v>
                </c:pt>
              </c:strCache>
            </c:strRef>
          </c:cat>
          <c:val>
            <c:numRef>
              <c:f>手塚データ!$H$3:$H$7</c:f>
              <c:numCache>
                <c:formatCode>General</c:formatCode>
                <c:ptCount val="5"/>
                <c:pt idx="0">
                  <c:v>1216</c:v>
                </c:pt>
                <c:pt idx="1">
                  <c:v>1324</c:v>
                </c:pt>
                <c:pt idx="2">
                  <c:v>931</c:v>
                </c:pt>
                <c:pt idx="3">
                  <c:v>693</c:v>
                </c:pt>
                <c:pt idx="4">
                  <c:v>745</c:v>
                </c:pt>
              </c:numCache>
            </c:numRef>
          </c:val>
          <c:smooth val="0"/>
        </c:ser>
        <c:dLbls>
          <c:showLegendKey val="0"/>
          <c:showVal val="0"/>
          <c:showCatName val="0"/>
          <c:showSerName val="0"/>
          <c:showPercent val="0"/>
          <c:showBubbleSize val="0"/>
        </c:dLbls>
        <c:marker val="1"/>
        <c:smooth val="0"/>
        <c:axId val="329842288"/>
        <c:axId val="329836304"/>
      </c:lineChart>
      <c:catAx>
        <c:axId val="32984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29836304"/>
        <c:crosses val="autoZero"/>
        <c:auto val="1"/>
        <c:lblAlgn val="ctr"/>
        <c:lblOffset val="100"/>
        <c:noMultiLvlLbl val="0"/>
      </c:catAx>
      <c:valAx>
        <c:axId val="32983630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298422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学習時間（手塚）</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手塚データ!$C$2</c:f>
              <c:strCache>
                <c:ptCount val="1"/>
                <c:pt idx="0">
                  <c:v>学習時間（秒）</c:v>
                </c:pt>
              </c:strCache>
            </c:strRef>
          </c:tx>
          <c:spPr>
            <a:solidFill>
              <a:schemeClr val="accent1"/>
            </a:solidFill>
            <a:ln>
              <a:noFill/>
            </a:ln>
            <a:effectLst/>
          </c:spPr>
          <c:invertIfNegative val="0"/>
          <c:cat>
            <c:strRef>
              <c:f>手塚データ!$B$3:$B$4</c:f>
              <c:strCache>
                <c:ptCount val="2"/>
                <c:pt idx="0">
                  <c:v>GUITool</c:v>
                </c:pt>
                <c:pt idx="1">
                  <c:v>手動（Heat）</c:v>
                </c:pt>
              </c:strCache>
            </c:strRef>
          </c:cat>
          <c:val>
            <c:numRef>
              <c:f>手塚データ!$C$3:$C$4</c:f>
              <c:numCache>
                <c:formatCode>General</c:formatCode>
                <c:ptCount val="2"/>
                <c:pt idx="0">
                  <c:v>72</c:v>
                </c:pt>
                <c:pt idx="1">
                  <c:v>421</c:v>
                </c:pt>
              </c:numCache>
            </c:numRef>
          </c:val>
        </c:ser>
        <c:dLbls>
          <c:showLegendKey val="0"/>
          <c:showVal val="0"/>
          <c:showCatName val="0"/>
          <c:showSerName val="0"/>
          <c:showPercent val="0"/>
          <c:showBubbleSize val="0"/>
        </c:dLbls>
        <c:gapWidth val="219"/>
        <c:overlap val="-27"/>
        <c:axId val="329841200"/>
        <c:axId val="329843376"/>
      </c:barChart>
      <c:catAx>
        <c:axId val="32984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29843376"/>
        <c:crosses val="autoZero"/>
        <c:auto val="1"/>
        <c:lblAlgn val="ctr"/>
        <c:lblOffset val="100"/>
        <c:noMultiLvlLbl val="0"/>
      </c:catAx>
      <c:valAx>
        <c:axId val="329843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29841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記述時間比較グラフ（手塚）</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手塚データ!$L$2</c:f>
              <c:strCache>
                <c:ptCount val="1"/>
                <c:pt idx="0">
                  <c:v>GUITool使用（秒）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手塚データ!$K$3:$K$5</c:f>
              <c:strCache>
                <c:ptCount val="3"/>
                <c:pt idx="0">
                  <c:v>Router１つ</c:v>
                </c:pt>
                <c:pt idx="1">
                  <c:v>Router２つ</c:v>
                </c:pt>
                <c:pt idx="2">
                  <c:v>Router３つ</c:v>
                </c:pt>
              </c:strCache>
            </c:strRef>
          </c:cat>
          <c:val>
            <c:numRef>
              <c:f>手塚データ!$L$3:$L$5</c:f>
              <c:numCache>
                <c:formatCode>General</c:formatCode>
                <c:ptCount val="3"/>
                <c:pt idx="0">
                  <c:v>190</c:v>
                </c:pt>
                <c:pt idx="1">
                  <c:v>124</c:v>
                </c:pt>
                <c:pt idx="2">
                  <c:v>160</c:v>
                </c:pt>
              </c:numCache>
            </c:numRef>
          </c:val>
          <c:smooth val="0"/>
        </c:ser>
        <c:ser>
          <c:idx val="1"/>
          <c:order val="1"/>
          <c:tx>
            <c:strRef>
              <c:f>手塚データ!$M$2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手塚データ!$K$3:$K$5</c:f>
              <c:strCache>
                <c:ptCount val="3"/>
                <c:pt idx="0">
                  <c:v>Router１つ</c:v>
                </c:pt>
                <c:pt idx="1">
                  <c:v>Router２つ</c:v>
                </c:pt>
                <c:pt idx="2">
                  <c:v>Router３つ</c:v>
                </c:pt>
              </c:strCache>
            </c:strRef>
          </c:cat>
          <c:val>
            <c:numRef>
              <c:f>手塚データ!$M$3:$M$5</c:f>
              <c:numCache>
                <c:formatCode>General</c:formatCode>
                <c:ptCount val="3"/>
                <c:pt idx="0">
                  <c:v>745</c:v>
                </c:pt>
                <c:pt idx="1">
                  <c:v>862</c:v>
                </c:pt>
                <c:pt idx="2">
                  <c:v>730</c:v>
                </c:pt>
              </c:numCache>
            </c:numRef>
          </c:val>
          <c:smooth val="0"/>
        </c:ser>
        <c:dLbls>
          <c:showLegendKey val="0"/>
          <c:showVal val="0"/>
          <c:showCatName val="0"/>
          <c:showSerName val="0"/>
          <c:showPercent val="0"/>
          <c:showBubbleSize val="0"/>
        </c:dLbls>
        <c:marker val="1"/>
        <c:smooth val="0"/>
        <c:axId val="329839024"/>
        <c:axId val="329839568"/>
      </c:lineChart>
      <c:catAx>
        <c:axId val="32983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29839568"/>
        <c:crosses val="autoZero"/>
        <c:auto val="1"/>
        <c:lblAlgn val="ctr"/>
        <c:lblOffset val="100"/>
        <c:noMultiLvlLbl val="0"/>
      </c:catAx>
      <c:valAx>
        <c:axId val="329839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298390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Instance</a:t>
            </a:r>
            <a:r>
              <a:rPr lang="ja-JP" altLang="en-US" sz="1200"/>
              <a:t>数別</a:t>
            </a:r>
            <a:r>
              <a:rPr lang="ja-JP" altLang="en-US" sz="1200" baseline="0"/>
              <a:t> テンプレートファイル作成失敗数（手塚）</a:t>
            </a:r>
            <a:r>
              <a:rPr lang="ja-JP" altLang="en-US" sz="12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手塚データ!$G$26</c:f>
              <c:strCache>
                <c:ptCount val="1"/>
                <c:pt idx="0">
                  <c:v>GUITool使用（回）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手塚データ!$F$27:$F$31</c:f>
              <c:strCache>
                <c:ptCount val="5"/>
                <c:pt idx="0">
                  <c:v>instance１つ</c:v>
                </c:pt>
                <c:pt idx="1">
                  <c:v>instance２つ</c:v>
                </c:pt>
                <c:pt idx="2">
                  <c:v>instance３つ</c:v>
                </c:pt>
                <c:pt idx="3">
                  <c:v>instance４つ</c:v>
                </c:pt>
                <c:pt idx="4">
                  <c:v>instance５つ</c:v>
                </c:pt>
              </c:strCache>
            </c:strRef>
          </c:cat>
          <c:val>
            <c:numRef>
              <c:f>手塚データ!$G$27:$G$31</c:f>
              <c:numCache>
                <c:formatCode>General</c:formatCode>
                <c:ptCount val="5"/>
                <c:pt idx="0">
                  <c:v>0</c:v>
                </c:pt>
                <c:pt idx="1">
                  <c:v>0</c:v>
                </c:pt>
                <c:pt idx="2">
                  <c:v>1</c:v>
                </c:pt>
                <c:pt idx="3">
                  <c:v>0</c:v>
                </c:pt>
                <c:pt idx="4">
                  <c:v>1</c:v>
                </c:pt>
              </c:numCache>
            </c:numRef>
          </c:val>
          <c:smooth val="0"/>
        </c:ser>
        <c:ser>
          <c:idx val="1"/>
          <c:order val="1"/>
          <c:tx>
            <c:strRef>
              <c:f>手塚データ!$H$26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手塚データ!$F$27:$F$31</c:f>
              <c:strCache>
                <c:ptCount val="5"/>
                <c:pt idx="0">
                  <c:v>instance１つ</c:v>
                </c:pt>
                <c:pt idx="1">
                  <c:v>instance２つ</c:v>
                </c:pt>
                <c:pt idx="2">
                  <c:v>instance３つ</c:v>
                </c:pt>
                <c:pt idx="3">
                  <c:v>instance４つ</c:v>
                </c:pt>
                <c:pt idx="4">
                  <c:v>instance５つ</c:v>
                </c:pt>
              </c:strCache>
            </c:strRef>
          </c:cat>
          <c:val>
            <c:numRef>
              <c:f>手塚データ!$H$27:$H$31</c:f>
              <c:numCache>
                <c:formatCode>General</c:formatCode>
                <c:ptCount val="5"/>
                <c:pt idx="0">
                  <c:v>7</c:v>
                </c:pt>
                <c:pt idx="1">
                  <c:v>6</c:v>
                </c:pt>
                <c:pt idx="2">
                  <c:v>3</c:v>
                </c:pt>
                <c:pt idx="3">
                  <c:v>1</c:v>
                </c:pt>
                <c:pt idx="4">
                  <c:v>3</c:v>
                </c:pt>
              </c:numCache>
            </c:numRef>
          </c:val>
          <c:smooth val="0"/>
        </c:ser>
        <c:dLbls>
          <c:showLegendKey val="0"/>
          <c:showVal val="0"/>
          <c:showCatName val="0"/>
          <c:showSerName val="0"/>
          <c:showPercent val="0"/>
          <c:showBubbleSize val="0"/>
        </c:dLbls>
        <c:marker val="1"/>
        <c:smooth val="0"/>
        <c:axId val="329840112"/>
        <c:axId val="329842832"/>
      </c:lineChart>
      <c:catAx>
        <c:axId val="32984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29842832"/>
        <c:crosses val="autoZero"/>
        <c:auto val="1"/>
        <c:lblAlgn val="ctr"/>
        <c:lblOffset val="100"/>
        <c:noMultiLvlLbl val="0"/>
      </c:catAx>
      <c:valAx>
        <c:axId val="32984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作成失敗回数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298401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chart" Target="../charts/chart25.xml"/><Relationship Id="rId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4</xdr:col>
      <xdr:colOff>238125</xdr:colOff>
      <xdr:row>7</xdr:row>
      <xdr:rowOff>38100</xdr:rowOff>
    </xdr:from>
    <xdr:to>
      <xdr:col>10</xdr:col>
      <xdr:colOff>371475</xdr:colOff>
      <xdr:row>23</xdr:row>
      <xdr:rowOff>38100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47625</xdr:rowOff>
    </xdr:from>
    <xdr:to>
      <xdr:col>4</xdr:col>
      <xdr:colOff>285750</xdr:colOff>
      <xdr:row>20</xdr:row>
      <xdr:rowOff>47625</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38</xdr:row>
      <xdr:rowOff>28575</xdr:rowOff>
    </xdr:from>
    <xdr:to>
      <xdr:col>9</xdr:col>
      <xdr:colOff>409575</xdr:colOff>
      <xdr:row>54</xdr:row>
      <xdr:rowOff>28575</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561975</xdr:colOff>
      <xdr:row>5</xdr:row>
      <xdr:rowOff>28575</xdr:rowOff>
    </xdr:from>
    <xdr:to>
      <xdr:col>16</xdr:col>
      <xdr:colOff>0</xdr:colOff>
      <xdr:row>21</xdr:row>
      <xdr:rowOff>28575</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657225</xdr:colOff>
      <xdr:row>38</xdr:row>
      <xdr:rowOff>9525</xdr:rowOff>
    </xdr:from>
    <xdr:to>
      <xdr:col>15</xdr:col>
      <xdr:colOff>95250</xdr:colOff>
      <xdr:row>54</xdr:row>
      <xdr:rowOff>9525</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7" name="グラフ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8" name="グラフ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9" name="グラフ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abSelected="1" workbookViewId="0">
      <selection activeCell="E25" sqref="E25"/>
    </sheetView>
  </sheetViews>
  <sheetFormatPr defaultRowHeight="13.5" x14ac:dyDescent="0.15"/>
  <cols>
    <col min="2" max="2" width="15.5" customWidth="1"/>
    <col min="3" max="3" width="14.375" customWidth="1"/>
    <col min="4" max="4" width="17.375" customWidth="1"/>
    <col min="7" max="7" width="11.875" customWidth="1"/>
    <col min="8" max="8" width="14.875" customWidth="1"/>
    <col min="9" max="9" width="13" customWidth="1"/>
    <col min="13" max="13" width="16.625" customWidth="1"/>
    <col min="14" max="14" width="14.75" customWidth="1"/>
  </cols>
  <sheetData>
    <row r="1" spans="1:14" x14ac:dyDescent="0.15">
      <c r="A1" t="s">
        <v>0</v>
      </c>
    </row>
    <row r="2" spans="1:14" x14ac:dyDescent="0.15">
      <c r="B2" s="1"/>
      <c r="C2" s="1" t="s">
        <v>27</v>
      </c>
      <c r="G2" s="1"/>
      <c r="H2" s="1" t="s">
        <v>6</v>
      </c>
      <c r="I2" s="1" t="s">
        <v>7</v>
      </c>
      <c r="L2" s="1"/>
      <c r="M2" s="1" t="s">
        <v>15</v>
      </c>
      <c r="N2" s="1" t="s">
        <v>7</v>
      </c>
    </row>
    <row r="3" spans="1:14" x14ac:dyDescent="0.15">
      <c r="B3" s="1" t="s">
        <v>8</v>
      </c>
      <c r="C3" s="1">
        <v>180</v>
      </c>
      <c r="G3" s="1" t="s">
        <v>1</v>
      </c>
      <c r="H3" s="1">
        <v>27</v>
      </c>
      <c r="I3" s="1">
        <v>685</v>
      </c>
      <c r="L3" s="1" t="s">
        <v>12</v>
      </c>
      <c r="M3" s="1">
        <v>105</v>
      </c>
      <c r="N3" s="1">
        <v>485</v>
      </c>
    </row>
    <row r="4" spans="1:14" x14ac:dyDescent="0.15">
      <c r="B4" s="1" t="s">
        <v>9</v>
      </c>
      <c r="C4" s="1">
        <v>540</v>
      </c>
      <c r="G4" s="1" t="s">
        <v>2</v>
      </c>
      <c r="H4" s="1">
        <v>64</v>
      </c>
      <c r="I4" s="1">
        <f>(8*60)+51</f>
        <v>531</v>
      </c>
      <c r="L4" s="1" t="s">
        <v>13</v>
      </c>
      <c r="M4" s="1">
        <f>60+53</f>
        <v>113</v>
      </c>
      <c r="N4" s="1">
        <f>9*60+54</f>
        <v>594</v>
      </c>
    </row>
    <row r="5" spans="1:14" x14ac:dyDescent="0.15">
      <c r="G5" s="1" t="s">
        <v>3</v>
      </c>
      <c r="H5" s="1">
        <f>60+27</f>
        <v>87</v>
      </c>
      <c r="I5" s="1">
        <f>(9*60)+57</f>
        <v>597</v>
      </c>
      <c r="L5" s="1" t="s">
        <v>14</v>
      </c>
      <c r="M5" s="1">
        <f>120+40</f>
        <v>160</v>
      </c>
      <c r="N5" s="1">
        <f>11*60</f>
        <v>660</v>
      </c>
    </row>
    <row r="6" spans="1:14" x14ac:dyDescent="0.15">
      <c r="G6" s="1" t="s">
        <v>4</v>
      </c>
      <c r="H6" s="1">
        <f>60+57</f>
        <v>117</v>
      </c>
      <c r="I6" s="1">
        <f>(8*60)+45</f>
        <v>525</v>
      </c>
    </row>
    <row r="7" spans="1:14" x14ac:dyDescent="0.15">
      <c r="G7" s="1" t="s">
        <v>5</v>
      </c>
      <c r="H7" s="1">
        <f>60+45</f>
        <v>105</v>
      </c>
      <c r="I7" s="1">
        <f>(8*60)+5</f>
        <v>485</v>
      </c>
    </row>
    <row r="31" spans="8:8" x14ac:dyDescent="0.15">
      <c r="H31" t="s">
        <v>18</v>
      </c>
    </row>
    <row r="33" spans="7:14" x14ac:dyDescent="0.15">
      <c r="G33" s="1"/>
      <c r="H33" s="1" t="s">
        <v>10</v>
      </c>
      <c r="I33" s="1" t="s">
        <v>11</v>
      </c>
    </row>
    <row r="34" spans="7:14" x14ac:dyDescent="0.15">
      <c r="G34" s="1" t="s">
        <v>1</v>
      </c>
      <c r="H34" s="1">
        <v>0</v>
      </c>
      <c r="I34" s="1">
        <v>6</v>
      </c>
    </row>
    <row r="35" spans="7:14" x14ac:dyDescent="0.15">
      <c r="G35" s="1" t="s">
        <v>2</v>
      </c>
      <c r="H35" s="1">
        <v>0</v>
      </c>
      <c r="I35" s="1">
        <v>0</v>
      </c>
      <c r="L35" s="1"/>
      <c r="M35" s="1" t="s">
        <v>10</v>
      </c>
      <c r="N35" s="1" t="s">
        <v>11</v>
      </c>
    </row>
    <row r="36" spans="7:14" x14ac:dyDescent="0.15">
      <c r="G36" s="1" t="s">
        <v>3</v>
      </c>
      <c r="H36" s="1">
        <v>0</v>
      </c>
      <c r="I36" s="1">
        <v>3</v>
      </c>
      <c r="L36" s="1" t="s">
        <v>16</v>
      </c>
      <c r="M36" s="1">
        <v>0</v>
      </c>
      <c r="N36" s="1">
        <v>0</v>
      </c>
    </row>
    <row r="37" spans="7:14" x14ac:dyDescent="0.15">
      <c r="G37" s="1" t="s">
        <v>4</v>
      </c>
      <c r="H37" s="1">
        <v>0</v>
      </c>
      <c r="I37" s="1">
        <v>1</v>
      </c>
      <c r="L37" s="1" t="s">
        <v>17</v>
      </c>
      <c r="M37" s="1">
        <v>0</v>
      </c>
      <c r="N37" s="1">
        <v>0</v>
      </c>
    </row>
    <row r="38" spans="7:14" x14ac:dyDescent="0.15">
      <c r="G38" s="1" t="s">
        <v>5</v>
      </c>
      <c r="H38" s="1">
        <v>0</v>
      </c>
      <c r="I38" s="1">
        <v>0</v>
      </c>
      <c r="L38" s="1" t="s">
        <v>14</v>
      </c>
      <c r="M38" s="1">
        <v>0</v>
      </c>
      <c r="N38" s="1">
        <v>2</v>
      </c>
    </row>
  </sheetData>
  <phoneticPr fontId="1"/>
  <pageMargins left="0.7" right="0.7" top="0.75" bottom="0.75" header="0.3" footer="0.3"/>
  <pageSetup paperSize="9"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workbookViewId="0">
      <selection activeCell="H3" sqref="H3"/>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1" spans="1:13" x14ac:dyDescent="0.15">
      <c r="A1" t="s">
        <v>19</v>
      </c>
    </row>
    <row r="2" spans="1:13" x14ac:dyDescent="0.15">
      <c r="B2" s="1"/>
      <c r="C2" s="1" t="s">
        <v>28</v>
      </c>
      <c r="F2" s="1"/>
      <c r="G2" s="1" t="s">
        <v>15</v>
      </c>
      <c r="H2" s="1" t="s">
        <v>25</v>
      </c>
      <c r="K2" s="1"/>
      <c r="L2" s="1" t="s">
        <v>15</v>
      </c>
      <c r="M2" s="1" t="s">
        <v>25</v>
      </c>
    </row>
    <row r="3" spans="1:13" x14ac:dyDescent="0.15">
      <c r="B3" s="1" t="s">
        <v>26</v>
      </c>
      <c r="C3" s="1">
        <f>60*1+12</f>
        <v>72</v>
      </c>
      <c r="F3" s="1" t="s">
        <v>20</v>
      </c>
      <c r="G3" s="1">
        <v>28</v>
      </c>
      <c r="H3" s="1">
        <f>20*60+16</f>
        <v>1216</v>
      </c>
      <c r="K3" s="1" t="s">
        <v>29</v>
      </c>
      <c r="L3" s="1">
        <f>180+10</f>
        <v>190</v>
      </c>
      <c r="M3" s="1">
        <f>12*60+25</f>
        <v>745</v>
      </c>
    </row>
    <row r="4" spans="1:13" x14ac:dyDescent="0.15">
      <c r="B4" s="1" t="s">
        <v>9</v>
      </c>
      <c r="C4" s="1">
        <f>7*60+1</f>
        <v>421</v>
      </c>
      <c r="F4" s="1" t="s">
        <v>21</v>
      </c>
      <c r="G4" s="1">
        <f>60+2</f>
        <v>62</v>
      </c>
      <c r="H4" s="1">
        <f>22*60+4</f>
        <v>1324</v>
      </c>
      <c r="K4" s="1" t="s">
        <v>30</v>
      </c>
      <c r="L4" s="1">
        <f>2*60+4</f>
        <v>124</v>
      </c>
      <c r="M4" s="1">
        <f>14*60+22</f>
        <v>862</v>
      </c>
    </row>
    <row r="5" spans="1:13" x14ac:dyDescent="0.15">
      <c r="F5" s="1" t="s">
        <v>22</v>
      </c>
      <c r="G5" s="1">
        <f>120+46</f>
        <v>166</v>
      </c>
      <c r="H5" s="1">
        <f>15*60+31</f>
        <v>931</v>
      </c>
      <c r="K5" s="1" t="s">
        <v>31</v>
      </c>
      <c r="L5" s="1">
        <f>2*60+40</f>
        <v>160</v>
      </c>
      <c r="M5" s="1">
        <f>12*60+10</f>
        <v>730</v>
      </c>
    </row>
    <row r="6" spans="1:13" x14ac:dyDescent="0.15">
      <c r="F6" s="1" t="s">
        <v>23</v>
      </c>
      <c r="G6" s="1">
        <f>60+37</f>
        <v>97</v>
      </c>
      <c r="H6" s="1">
        <f>11*60+33</f>
        <v>693</v>
      </c>
    </row>
    <row r="7" spans="1:13" x14ac:dyDescent="0.15">
      <c r="F7" s="1" t="s">
        <v>24</v>
      </c>
      <c r="G7" s="1">
        <f>180+10</f>
        <v>190</v>
      </c>
      <c r="H7" s="1">
        <f>12*60+25</f>
        <v>745</v>
      </c>
    </row>
    <row r="24" spans="1:13" x14ac:dyDescent="0.15">
      <c r="A24" t="s">
        <v>41</v>
      </c>
    </row>
    <row r="26" spans="1:13" x14ac:dyDescent="0.15">
      <c r="F26" s="1"/>
      <c r="G26" s="1" t="s">
        <v>35</v>
      </c>
      <c r="H26" s="1" t="s">
        <v>36</v>
      </c>
      <c r="K26" s="1"/>
      <c r="L26" s="1" t="s">
        <v>35</v>
      </c>
      <c r="M26" s="1" t="s">
        <v>36</v>
      </c>
    </row>
    <row r="27" spans="1:13" x14ac:dyDescent="0.15">
      <c r="F27" s="1" t="s">
        <v>32</v>
      </c>
      <c r="G27" s="1">
        <v>0</v>
      </c>
      <c r="H27" s="1">
        <v>7</v>
      </c>
      <c r="K27" s="1" t="s">
        <v>37</v>
      </c>
      <c r="L27" s="1">
        <v>1</v>
      </c>
      <c r="M27" s="1">
        <v>3</v>
      </c>
    </row>
    <row r="28" spans="1:13" x14ac:dyDescent="0.15">
      <c r="F28" s="1" t="s">
        <v>33</v>
      </c>
      <c r="G28" s="1">
        <v>0</v>
      </c>
      <c r="H28" s="1">
        <v>6</v>
      </c>
      <c r="K28" s="1" t="s">
        <v>38</v>
      </c>
      <c r="L28" s="1">
        <v>0</v>
      </c>
      <c r="M28" s="1">
        <v>0</v>
      </c>
    </row>
    <row r="29" spans="1:13" x14ac:dyDescent="0.15">
      <c r="F29" s="1" t="s">
        <v>22</v>
      </c>
      <c r="G29" s="1">
        <v>1</v>
      </c>
      <c r="H29" s="1">
        <v>3</v>
      </c>
      <c r="K29" s="1" t="s">
        <v>39</v>
      </c>
      <c r="L29" s="1">
        <v>0</v>
      </c>
      <c r="M29" s="1">
        <v>0</v>
      </c>
    </row>
    <row r="30" spans="1:13" x14ac:dyDescent="0.15">
      <c r="F30" s="1" t="s">
        <v>34</v>
      </c>
      <c r="G30" s="1">
        <v>0</v>
      </c>
      <c r="H30" s="1">
        <v>1</v>
      </c>
    </row>
    <row r="31" spans="1:13" x14ac:dyDescent="0.15">
      <c r="F31" s="1" t="s">
        <v>24</v>
      </c>
      <c r="G31" s="1">
        <v>1</v>
      </c>
      <c r="H31" s="1">
        <v>3</v>
      </c>
    </row>
  </sheetData>
  <phoneticPr fontId="1"/>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1"/>
  <sheetViews>
    <sheetView workbookViewId="0">
      <selection activeCell="D42" sqref="D42"/>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2" spans="2:13" x14ac:dyDescent="0.15">
      <c r="B2" s="1"/>
      <c r="C2" s="1" t="s">
        <v>28</v>
      </c>
      <c r="F2" s="1"/>
      <c r="G2" s="1" t="s">
        <v>15</v>
      </c>
      <c r="H2" s="1" t="s">
        <v>25</v>
      </c>
      <c r="K2" s="1"/>
      <c r="L2" s="1" t="s">
        <v>15</v>
      </c>
      <c r="M2" s="1" t="s">
        <v>25</v>
      </c>
    </row>
    <row r="3" spans="2:13" x14ac:dyDescent="0.15">
      <c r="B3" s="1" t="s">
        <v>26</v>
      </c>
      <c r="C3" s="1">
        <v>90</v>
      </c>
      <c r="F3" s="1" t="s">
        <v>20</v>
      </c>
      <c r="G3" s="1">
        <v>36</v>
      </c>
      <c r="H3" s="1">
        <f>22*60+8</f>
        <v>1328</v>
      </c>
      <c r="K3" s="1" t="s">
        <v>29</v>
      </c>
      <c r="L3" s="1">
        <f>60+46</f>
        <v>106</v>
      </c>
      <c r="M3" s="1">
        <f>25*60+32</f>
        <v>1532</v>
      </c>
    </row>
    <row r="4" spans="2:13" x14ac:dyDescent="0.15">
      <c r="B4" s="1" t="s">
        <v>9</v>
      </c>
      <c r="C4" s="1">
        <f>8*60+23</f>
        <v>503</v>
      </c>
      <c r="F4" s="1" t="s">
        <v>21</v>
      </c>
      <c r="G4" s="1">
        <f>60+37</f>
        <v>97</v>
      </c>
      <c r="H4" s="1">
        <f>26*60+0</f>
        <v>1560</v>
      </c>
      <c r="K4" s="1" t="s">
        <v>30</v>
      </c>
      <c r="L4" s="1">
        <f>3*60+48</f>
        <v>228</v>
      </c>
      <c r="M4" s="1">
        <f>34*60+30</f>
        <v>2070</v>
      </c>
    </row>
    <row r="5" spans="2:13" x14ac:dyDescent="0.15">
      <c r="F5" s="1" t="s">
        <v>22</v>
      </c>
      <c r="G5" s="1">
        <f>2*60+28</f>
        <v>148</v>
      </c>
      <c r="H5" s="1">
        <f>14*60+46</f>
        <v>886</v>
      </c>
      <c r="K5" s="1" t="s">
        <v>31</v>
      </c>
      <c r="L5" s="1">
        <f>2*60+42</f>
        <v>162</v>
      </c>
      <c r="M5" s="1">
        <f>49*60+50</f>
        <v>2990</v>
      </c>
    </row>
    <row r="6" spans="2:13" x14ac:dyDescent="0.15">
      <c r="F6" s="1" t="s">
        <v>23</v>
      </c>
      <c r="G6" s="1">
        <f>2*60+27</f>
        <v>147</v>
      </c>
      <c r="H6" s="1">
        <f>20*60+58</f>
        <v>1258</v>
      </c>
    </row>
    <row r="7" spans="2:13" x14ac:dyDescent="0.15">
      <c r="F7" s="1" t="s">
        <v>24</v>
      </c>
      <c r="G7" s="1">
        <f>60+46</f>
        <v>106</v>
      </c>
      <c r="H7" s="1">
        <f>25*60+32</f>
        <v>1532</v>
      </c>
    </row>
    <row r="24" spans="1:13" x14ac:dyDescent="0.15">
      <c r="A24" t="s">
        <v>42</v>
      </c>
    </row>
    <row r="25" spans="1:13" x14ac:dyDescent="0.15">
      <c r="A25" t="s">
        <v>43</v>
      </c>
    </row>
    <row r="26" spans="1:13" x14ac:dyDescent="0.15">
      <c r="F26" s="1"/>
      <c r="G26" s="1" t="s">
        <v>35</v>
      </c>
      <c r="H26" s="1" t="s">
        <v>36</v>
      </c>
      <c r="K26" s="1"/>
      <c r="L26" s="1" t="s">
        <v>35</v>
      </c>
      <c r="M26" s="1" t="s">
        <v>36</v>
      </c>
    </row>
    <row r="27" spans="1:13" x14ac:dyDescent="0.15">
      <c r="F27" s="1" t="s">
        <v>32</v>
      </c>
      <c r="G27" s="1">
        <v>0</v>
      </c>
      <c r="H27" s="1">
        <v>6</v>
      </c>
      <c r="K27" s="1" t="s">
        <v>37</v>
      </c>
      <c r="L27" s="1">
        <v>0</v>
      </c>
      <c r="M27" s="1">
        <v>5</v>
      </c>
    </row>
    <row r="28" spans="1:13" x14ac:dyDescent="0.15">
      <c r="F28" s="1" t="s">
        <v>33</v>
      </c>
      <c r="G28" s="1">
        <v>0</v>
      </c>
      <c r="H28" s="1">
        <v>4</v>
      </c>
      <c r="K28" s="1" t="s">
        <v>38</v>
      </c>
      <c r="L28" s="1">
        <v>0</v>
      </c>
      <c r="M28" s="1">
        <v>7</v>
      </c>
    </row>
    <row r="29" spans="1:13" x14ac:dyDescent="0.15">
      <c r="B29" s="1"/>
      <c r="C29" s="1" t="s">
        <v>46</v>
      </c>
      <c r="F29" s="1" t="s">
        <v>22</v>
      </c>
      <c r="G29" s="1">
        <v>0</v>
      </c>
      <c r="H29" s="1">
        <v>1</v>
      </c>
      <c r="K29" s="1" t="s">
        <v>39</v>
      </c>
      <c r="L29" s="1">
        <v>0</v>
      </c>
      <c r="M29" s="1">
        <v>4</v>
      </c>
    </row>
    <row r="30" spans="1:13" x14ac:dyDescent="0.15">
      <c r="B30" s="1" t="s">
        <v>44</v>
      </c>
      <c r="C30" s="1">
        <v>0</v>
      </c>
      <c r="F30" s="1" t="s">
        <v>34</v>
      </c>
      <c r="G30" s="1">
        <v>0</v>
      </c>
      <c r="H30" s="1">
        <v>5</v>
      </c>
    </row>
    <row r="31" spans="1:13" x14ac:dyDescent="0.15">
      <c r="B31" s="1" t="s">
        <v>45</v>
      </c>
      <c r="C31" s="1">
        <v>1</v>
      </c>
      <c r="F31" s="1" t="s">
        <v>24</v>
      </c>
      <c r="G31" s="1">
        <v>0</v>
      </c>
      <c r="H31" s="1">
        <v>5</v>
      </c>
    </row>
  </sheetData>
  <phoneticPr fontId="1"/>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1"/>
  <sheetViews>
    <sheetView workbookViewId="0"/>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2" spans="2:13" x14ac:dyDescent="0.15">
      <c r="B2" s="1"/>
      <c r="C2" s="1" t="s">
        <v>28</v>
      </c>
      <c r="F2" s="1"/>
      <c r="G2" s="1" t="s">
        <v>15</v>
      </c>
      <c r="H2" s="1" t="s">
        <v>25</v>
      </c>
      <c r="K2" s="1"/>
      <c r="L2" s="1" t="s">
        <v>15</v>
      </c>
      <c r="M2" s="1" t="s">
        <v>25</v>
      </c>
    </row>
    <row r="3" spans="2:13" x14ac:dyDescent="0.15">
      <c r="B3" s="1" t="s">
        <v>26</v>
      </c>
      <c r="C3" s="1"/>
      <c r="F3" s="1" t="s">
        <v>20</v>
      </c>
      <c r="G3" s="1"/>
      <c r="H3" s="1"/>
      <c r="K3" s="1" t="s">
        <v>29</v>
      </c>
      <c r="L3" s="1"/>
      <c r="M3" s="1"/>
    </row>
    <row r="4" spans="2:13" x14ac:dyDescent="0.15">
      <c r="B4" s="1" t="s">
        <v>9</v>
      </c>
      <c r="C4" s="1"/>
      <c r="F4" s="1" t="s">
        <v>21</v>
      </c>
      <c r="G4" s="1"/>
      <c r="H4" s="1"/>
      <c r="K4" s="1" t="s">
        <v>30</v>
      </c>
      <c r="L4" s="1"/>
      <c r="M4" s="1"/>
    </row>
    <row r="5" spans="2:13" x14ac:dyDescent="0.15">
      <c r="F5" s="1" t="s">
        <v>22</v>
      </c>
      <c r="G5" s="1"/>
      <c r="H5" s="1"/>
      <c r="K5" s="1" t="s">
        <v>31</v>
      </c>
      <c r="L5" s="1"/>
      <c r="M5" s="1"/>
    </row>
    <row r="6" spans="2:13" x14ac:dyDescent="0.15">
      <c r="F6" s="1" t="s">
        <v>23</v>
      </c>
      <c r="G6" s="1"/>
      <c r="H6" s="1"/>
    </row>
    <row r="7" spans="2:13" x14ac:dyDescent="0.15">
      <c r="F7" s="1" t="s">
        <v>24</v>
      </c>
      <c r="G7" s="1"/>
      <c r="H7" s="1"/>
    </row>
    <row r="24" spans="1:13" x14ac:dyDescent="0.15">
      <c r="A24" t="s">
        <v>40</v>
      </c>
    </row>
    <row r="26" spans="1:13" x14ac:dyDescent="0.15">
      <c r="F26" s="1"/>
      <c r="G26" s="1" t="s">
        <v>35</v>
      </c>
      <c r="H26" s="1" t="s">
        <v>36</v>
      </c>
      <c r="K26" s="1"/>
      <c r="L26" s="1" t="s">
        <v>35</v>
      </c>
      <c r="M26" s="1" t="s">
        <v>36</v>
      </c>
    </row>
    <row r="27" spans="1:13" x14ac:dyDescent="0.15">
      <c r="F27" s="1" t="s">
        <v>32</v>
      </c>
      <c r="G27" s="1"/>
      <c r="H27" s="1"/>
      <c r="K27" s="1" t="s">
        <v>37</v>
      </c>
      <c r="L27" s="1"/>
      <c r="M27" s="1"/>
    </row>
    <row r="28" spans="1:13" x14ac:dyDescent="0.15">
      <c r="F28" s="1" t="s">
        <v>33</v>
      </c>
      <c r="G28" s="1"/>
      <c r="H28" s="1"/>
      <c r="K28" s="1" t="s">
        <v>38</v>
      </c>
      <c r="L28" s="1"/>
      <c r="M28" s="1"/>
    </row>
    <row r="29" spans="1:13" x14ac:dyDescent="0.15">
      <c r="F29" s="1" t="s">
        <v>22</v>
      </c>
      <c r="G29" s="1"/>
      <c r="H29" s="1"/>
      <c r="K29" s="1" t="s">
        <v>39</v>
      </c>
      <c r="L29" s="1"/>
      <c r="M29" s="1"/>
    </row>
    <row r="30" spans="1:13" x14ac:dyDescent="0.15">
      <c r="F30" s="1" t="s">
        <v>34</v>
      </c>
      <c r="G30" s="1"/>
      <c r="H30" s="1"/>
    </row>
    <row r="31" spans="1:13" x14ac:dyDescent="0.15">
      <c r="F31" s="1" t="s">
        <v>24</v>
      </c>
      <c r="G31" s="1"/>
      <c r="H31" s="1"/>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1"/>
  <sheetViews>
    <sheetView workbookViewId="0"/>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2" spans="2:13" x14ac:dyDescent="0.15">
      <c r="B2" s="1"/>
      <c r="C2" s="1" t="s">
        <v>28</v>
      </c>
      <c r="F2" s="1"/>
      <c r="G2" s="1" t="s">
        <v>15</v>
      </c>
      <c r="H2" s="1" t="s">
        <v>25</v>
      </c>
      <c r="K2" s="1"/>
      <c r="L2" s="1" t="s">
        <v>15</v>
      </c>
      <c r="M2" s="1" t="s">
        <v>25</v>
      </c>
    </row>
    <row r="3" spans="2:13" x14ac:dyDescent="0.15">
      <c r="B3" s="1" t="s">
        <v>26</v>
      </c>
      <c r="C3" s="1"/>
      <c r="F3" s="1" t="s">
        <v>20</v>
      </c>
      <c r="G3" s="1"/>
      <c r="H3" s="1"/>
      <c r="K3" s="1" t="s">
        <v>29</v>
      </c>
      <c r="L3" s="1"/>
      <c r="M3" s="1"/>
    </row>
    <row r="4" spans="2:13" x14ac:dyDescent="0.15">
      <c r="B4" s="1" t="s">
        <v>9</v>
      </c>
      <c r="C4" s="1"/>
      <c r="F4" s="1" t="s">
        <v>21</v>
      </c>
      <c r="G4" s="1"/>
      <c r="H4" s="1"/>
      <c r="K4" s="1" t="s">
        <v>30</v>
      </c>
      <c r="L4" s="1"/>
      <c r="M4" s="1"/>
    </row>
    <row r="5" spans="2:13" x14ac:dyDescent="0.15">
      <c r="F5" s="1" t="s">
        <v>22</v>
      </c>
      <c r="G5" s="1"/>
      <c r="H5" s="1"/>
      <c r="K5" s="1" t="s">
        <v>31</v>
      </c>
      <c r="L5" s="1"/>
      <c r="M5" s="1"/>
    </row>
    <row r="6" spans="2:13" x14ac:dyDescent="0.15">
      <c r="F6" s="1" t="s">
        <v>23</v>
      </c>
      <c r="G6" s="1"/>
      <c r="H6" s="1"/>
    </row>
    <row r="7" spans="2:13" x14ac:dyDescent="0.15">
      <c r="F7" s="1" t="s">
        <v>24</v>
      </c>
      <c r="G7" s="1"/>
      <c r="H7" s="1"/>
    </row>
    <row r="24" spans="1:13" x14ac:dyDescent="0.15">
      <c r="A24" t="s">
        <v>40</v>
      </c>
    </row>
    <row r="26" spans="1:13" x14ac:dyDescent="0.15">
      <c r="F26" s="1"/>
      <c r="G26" s="1" t="s">
        <v>35</v>
      </c>
      <c r="H26" s="1" t="s">
        <v>36</v>
      </c>
      <c r="K26" s="1"/>
      <c r="L26" s="1" t="s">
        <v>35</v>
      </c>
      <c r="M26" s="1" t="s">
        <v>36</v>
      </c>
    </row>
    <row r="27" spans="1:13" x14ac:dyDescent="0.15">
      <c r="F27" s="1" t="s">
        <v>32</v>
      </c>
      <c r="G27" s="1"/>
      <c r="H27" s="1"/>
      <c r="K27" s="1" t="s">
        <v>37</v>
      </c>
      <c r="L27" s="1"/>
      <c r="M27" s="1"/>
    </row>
    <row r="28" spans="1:13" x14ac:dyDescent="0.15">
      <c r="F28" s="1" t="s">
        <v>33</v>
      </c>
      <c r="G28" s="1"/>
      <c r="H28" s="1"/>
      <c r="K28" s="1" t="s">
        <v>38</v>
      </c>
      <c r="L28" s="1"/>
      <c r="M28" s="1"/>
    </row>
    <row r="29" spans="1:13" x14ac:dyDescent="0.15">
      <c r="F29" s="1" t="s">
        <v>22</v>
      </c>
      <c r="G29" s="1"/>
      <c r="H29" s="1"/>
      <c r="K29" s="1" t="s">
        <v>39</v>
      </c>
      <c r="L29" s="1"/>
      <c r="M29" s="1"/>
    </row>
    <row r="30" spans="1:13" x14ac:dyDescent="0.15">
      <c r="F30" s="1" t="s">
        <v>34</v>
      </c>
      <c r="G30" s="1"/>
      <c r="H30" s="1"/>
    </row>
    <row r="31" spans="1:13" x14ac:dyDescent="0.15">
      <c r="F31" s="1" t="s">
        <v>24</v>
      </c>
      <c r="G31" s="1"/>
      <c r="H31" s="1"/>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別役データ</vt:lpstr>
      <vt:lpstr>手塚データ</vt:lpstr>
      <vt:lpstr>船越データ</vt:lpstr>
      <vt:lpstr>濱田データ</vt:lpstr>
      <vt:lpstr>川村データ</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川口貴大</dc:creator>
  <cp:lastModifiedBy>川口貴大</cp:lastModifiedBy>
  <cp:lastPrinted>2016-01-06T05:33:45Z</cp:lastPrinted>
  <dcterms:created xsi:type="dcterms:W3CDTF">2016-01-04T06:18:58Z</dcterms:created>
  <dcterms:modified xsi:type="dcterms:W3CDTF">2016-01-06T09:44:01Z</dcterms:modified>
</cp:coreProperties>
</file>