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3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</sheets>
  <calcPr calcId="145621"/>
</workbook>
</file>

<file path=xl/calcChain.xml><?xml version="1.0" encoding="utf-8"?>
<calcChain xmlns="http://schemas.openxmlformats.org/spreadsheetml/2006/main">
  <c r="S36" i="18" l="1"/>
  <c r="S43" i="16"/>
  <c r="H36" i="19" l="1"/>
  <c r="H36" i="18"/>
  <c r="H36" i="16"/>
  <c r="S42" i="19" l="1"/>
  <c r="R42" i="19"/>
  <c r="S41" i="19"/>
  <c r="R41" i="19"/>
  <c r="S37" i="19"/>
  <c r="R37" i="19"/>
  <c r="H40" i="19"/>
  <c r="I41" i="19" s="1"/>
  <c r="I42" i="19" s="1"/>
  <c r="I37" i="19"/>
  <c r="I38" i="19" s="1"/>
  <c r="S38" i="19" s="1"/>
  <c r="H37" i="19"/>
  <c r="H38" i="19" s="1"/>
  <c r="R38" i="19" s="1"/>
  <c r="H40" i="16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H41" i="19" l="1"/>
  <c r="H42" i="19" s="1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/>
  <c r="F6" i="19"/>
  <c r="G6" i="19"/>
  <c r="H6" i="19" s="1"/>
  <c r="F7" i="19"/>
  <c r="G7" i="19"/>
  <c r="H7" i="19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/>
  <c r="F12" i="19"/>
  <c r="G12" i="19"/>
  <c r="F13" i="19"/>
  <c r="G13" i="19"/>
  <c r="H13" i="19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/>
  <c r="F18" i="19"/>
  <c r="G18" i="19"/>
  <c r="H18" i="19" s="1"/>
  <c r="F19" i="19"/>
  <c r="G19" i="19"/>
  <c r="H19" i="19"/>
  <c r="F20" i="19"/>
  <c r="G20" i="19"/>
  <c r="F21" i="19"/>
  <c r="G21" i="19"/>
  <c r="H21" i="19"/>
  <c r="F22" i="19"/>
  <c r="G22" i="19"/>
  <c r="I22" i="19" s="1"/>
  <c r="F23" i="19"/>
  <c r="G23" i="19"/>
  <c r="I23" i="19" s="1"/>
  <c r="H23" i="19"/>
  <c r="F24" i="19"/>
  <c r="G24" i="19"/>
  <c r="F25" i="19"/>
  <c r="G25" i="19"/>
  <c r="H25" i="19"/>
  <c r="F26" i="19"/>
  <c r="G26" i="19"/>
  <c r="H26" i="19" s="1"/>
  <c r="F27" i="19"/>
  <c r="G27" i="19"/>
  <c r="H27" i="19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20" i="19" l="1"/>
  <c r="I12" i="19"/>
  <c r="I33" i="19"/>
  <c r="H30" i="19"/>
  <c r="I25" i="19"/>
  <c r="H22" i="19"/>
  <c r="I21" i="19"/>
  <c r="I17" i="19"/>
  <c r="I13" i="19"/>
  <c r="I5" i="19"/>
  <c r="I28" i="19"/>
  <c r="I26" i="19"/>
  <c r="I18" i="19"/>
  <c r="I14" i="19"/>
  <c r="I10" i="19"/>
  <c r="I6" i="19"/>
  <c r="H32" i="19"/>
  <c r="I32" i="19" s="1"/>
  <c r="I31" i="19"/>
  <c r="H28" i="19"/>
  <c r="I27" i="19"/>
  <c r="H24" i="19"/>
  <c r="I24" i="19" s="1"/>
  <c r="H20" i="19"/>
  <c r="I19" i="19"/>
  <c r="H16" i="19"/>
  <c r="H12" i="19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I3" i="15" l="1"/>
  <c r="H34" i="19"/>
  <c r="I3" i="19"/>
  <c r="I34" i="19" s="1"/>
  <c r="G34" i="16"/>
  <c r="H3" i="18"/>
  <c r="I3" i="18" s="1"/>
  <c r="G34" i="18"/>
  <c r="G34" i="15"/>
  <c r="B13" i="17" s="1"/>
  <c r="H4" i="16"/>
  <c r="B15" i="17" l="1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C15" i="17" l="1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<sst xmlns="http://schemas.openxmlformats.org/spreadsheetml/2006/main" count="164" uniqueCount="49">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</sst>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2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05" t="s">
        <v>33</v>
      </c>
      <c r="B1" s="105"/>
      <c r="C1" s="105"/>
      <c r="D1" s="105"/>
      <c r="E1" s="105"/>
      <c r="F1" s="105"/>
      <c r="G1" s="33" t="s">
        <v>40</v>
      </c>
    </row>
    <row r="2" spans="1:8" ht="20.25" customHeight="1" thickBot="1" x14ac:dyDescent="0.25">
      <c r="A2" s="111" t="s">
        <v>41</v>
      </c>
      <c r="B2" s="111"/>
      <c r="C2" s="110" t="s">
        <v>42</v>
      </c>
      <c r="D2" s="110"/>
      <c r="E2" s="110"/>
      <c r="F2" s="110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06">
        <f>SUM(D7:D18)</f>
        <v>2.136111111111112</v>
      </c>
      <c r="F20" s="106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07">
        <f>SUM(E8:E19)</f>
        <v>0</v>
      </c>
      <c r="F21" s="107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08">
        <f>SUM(F9:F20)</f>
        <v>2.136111111111112</v>
      </c>
      <c r="F22" s="108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09" t="s">
        <v>30</v>
      </c>
      <c r="D24" s="109"/>
      <c r="E24" s="109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35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39" priority="19" stopIfTrue="1" operator="equal">
      <formula>0</formula>
    </cfRule>
    <cfRule type="cellIs" dxfId="38" priority="20" stopIfTrue="1" operator="greaterThan">
      <formula>0</formula>
    </cfRule>
    <cfRule type="cellIs" dxfId="37" priority="21" stopIfTrue="1" operator="lessThan">
      <formula>0</formula>
    </cfRule>
  </conditionalFormatting>
  <conditionalFormatting sqref="F3:F33">
    <cfRule type="cellIs" dxfId="36" priority="17" stopIfTrue="1" operator="lessThanOrEqual">
      <formula>0.0833333333333333</formula>
    </cfRule>
    <cfRule type="cellIs" dxfId="35" priority="18" stopIfTrue="1" operator="greaterThan">
      <formula>0.0833333333333333</formula>
    </cfRule>
  </conditionalFormatting>
  <conditionalFormatting sqref="I3:I33">
    <cfRule type="cellIs" dxfId="34" priority="15" stopIfTrue="1" operator="greaterThanOrEqual">
      <formula>0</formula>
    </cfRule>
    <cfRule type="cellIs" dxfId="33" priority="16" stopIfTrue="1" operator="lessThan">
      <formula>0</formula>
    </cfRule>
  </conditionalFormatting>
  <conditionalFormatting sqref="H3:H33">
    <cfRule type="cellIs" dxfId="32" priority="13" stopIfTrue="1" operator="greaterThanOrEqual">
      <formula>0.333333333333333</formula>
    </cfRule>
    <cfRule type="cellIs" dxfId="31" priority="14" stopIfTrue="1" operator="lessThan">
      <formula>0.333333333333333</formula>
    </cfRule>
  </conditionalFormatting>
  <conditionalFormatting sqref="F3">
    <cfRule type="cellIs" dxfId="30" priority="11" stopIfTrue="1" operator="lessThanOrEqual">
      <formula>0.0833333333333333</formula>
    </cfRule>
    <cfRule type="cellIs" dxfId="29" priority="12" stopIfTrue="1" operator="greaterThan">
      <formula>0.0833333333333333</formula>
    </cfRule>
  </conditionalFormatting>
  <conditionalFormatting sqref="F4:F33">
    <cfRule type="cellIs" dxfId="28" priority="9" stopIfTrue="1" operator="lessThanOrEqual">
      <formula>0.0833333333333333</formula>
    </cfRule>
    <cfRule type="cellIs" dxfId="27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37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8"/>
      <c r="R36" s="95">
        <v>2000</v>
      </c>
      <c r="S36" s="101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6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100">
        <f>$R$36*H38</f>
        <v>363.63636363636397</v>
      </c>
      <c r="S38" s="92">
        <f>$R$36*I38</f>
        <v>-115.90909090909074</v>
      </c>
    </row>
    <row r="39" spans="1:19" x14ac:dyDescent="0.2">
      <c r="R39" s="96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8"/>
      <c r="R40" s="96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6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7">
        <f>$R$36*H42</f>
        <v>363.63636363636397</v>
      </c>
      <c r="S42" s="93">
        <f>$R$36*I42</f>
        <v>-115.90909090909074</v>
      </c>
    </row>
    <row r="43" spans="1:19" x14ac:dyDescent="0.2">
      <c r="R43" s="104"/>
      <c r="S43" s="103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E31" sqref="E31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12" t="s">
        <v>36</v>
      </c>
      <c r="B1" s="113"/>
      <c r="C1" s="113"/>
      <c r="D1" s="113"/>
      <c r="E1" s="113"/>
      <c r="F1" s="113"/>
      <c r="G1" s="113"/>
      <c r="H1" s="113"/>
      <c r="I1" s="114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8"/>
      <c r="R36" s="95">
        <v>2000</v>
      </c>
      <c r="S36" s="101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6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100">
        <f>$R$36*H38</f>
        <v>315.78947368421086</v>
      </c>
      <c r="S38" s="92">
        <f>$R$36*I38</f>
        <v>-478.07017543859678</v>
      </c>
    </row>
    <row r="39" spans="1:19" x14ac:dyDescent="0.2">
      <c r="R39" s="96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9"/>
      <c r="R40" s="96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6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7">
        <f>$R$36*H42</f>
        <v>315.78947368421086</v>
      </c>
      <c r="S42" s="93">
        <f>$R$36*I42</f>
        <v>-478.07017543859678</v>
      </c>
    </row>
    <row r="43" spans="1:19" x14ac:dyDescent="0.2">
      <c r="R43" s="102"/>
      <c r="S43" s="103">
        <f>S36-R38</f>
        <v>320.57416267942517</v>
      </c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H36" sqref="H3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34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39721</v>
      </c>
      <c r="B3" s="4"/>
      <c r="C3" s="4"/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</v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/>
      <c r="C4" s="4"/>
      <c r="D4" s="4"/>
      <c r="E4" s="4"/>
      <c r="F4" s="5">
        <f t="shared" ref="F4:F33" si="0">(IF(AND(C4&gt;0,D4&gt;0),D4-C4,0))</f>
        <v>0</v>
      </c>
      <c r="G4" s="5">
        <f t="shared" ref="G4:G33" si="1">IF(AND(WEEKDAY(A4)&gt;1,WEEKDAY(A4)&lt;7),IF(((E4-D4)+(C4-B4))&gt;0,$P$4,0),"")</f>
        <v>0</v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  <c r="J5" s="90">
        <f t="shared" si="4"/>
        <v>1</v>
      </c>
    </row>
    <row r="6" spans="1:16" x14ac:dyDescent="0.2">
      <c r="A6" s="3">
        <v>39724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  <c r="J10" s="90">
        <f t="shared" si="4"/>
        <v>1</v>
      </c>
    </row>
    <row r="11" spans="1:16" x14ac:dyDescent="0.2">
      <c r="A11" s="3">
        <v>39729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J11" s="90">
        <f t="shared" si="4"/>
        <v>1</v>
      </c>
      <c r="K11" s="74"/>
    </row>
    <row r="12" spans="1:16" x14ac:dyDescent="0.2">
      <c r="A12" s="3">
        <v>39730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  <c r="J12" s="90">
        <f t="shared" si="4"/>
        <v>1</v>
      </c>
    </row>
    <row r="13" spans="1:16" x14ac:dyDescent="0.2">
      <c r="A13" s="3">
        <v>39731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f t="shared" si="4"/>
        <v>1</v>
      </c>
    </row>
    <row r="18" spans="1:11" x14ac:dyDescent="0.2">
      <c r="A18" s="3">
        <v>39736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90">
        <f t="shared" si="4"/>
        <v>1</v>
      </c>
    </row>
    <row r="19" spans="1:11" x14ac:dyDescent="0.2">
      <c r="A19" s="3">
        <v>39737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90">
        <f t="shared" si="4"/>
        <v>1</v>
      </c>
    </row>
    <row r="20" spans="1:11" x14ac:dyDescent="0.2">
      <c r="A20" s="3">
        <v>39738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39743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39746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8"/>
      <c r="R36" s="95">
        <v>2000</v>
      </c>
      <c r="S36" s="94"/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</v>
      </c>
      <c r="I37" s="86">
        <f>H34/H36</f>
        <v>0</v>
      </c>
      <c r="R37" s="96">
        <f>$R$36*H37</f>
        <v>0</v>
      </c>
      <c r="S37" s="92">
        <f>$R$36*I37</f>
        <v>0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1</v>
      </c>
      <c r="I38" s="89">
        <f>1-I37</f>
        <v>1</v>
      </c>
      <c r="R38" s="96">
        <f>$R$36*H38</f>
        <v>2000</v>
      </c>
      <c r="S38" s="92">
        <f>$R$36*I38</f>
        <v>2000</v>
      </c>
    </row>
    <row r="39" spans="1:19" x14ac:dyDescent="0.2">
      <c r="R39" s="96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3.833333333333333</v>
      </c>
      <c r="I40" s="99"/>
      <c r="R40" s="96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</v>
      </c>
      <c r="I41" s="86">
        <f>H34/H40</f>
        <v>0</v>
      </c>
      <c r="R41" s="96">
        <f>$R$36*H41</f>
        <v>0</v>
      </c>
      <c r="S41" s="92">
        <f>$R$36*I41</f>
        <v>0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1</v>
      </c>
      <c r="I42" s="89">
        <f>1-I41</f>
        <v>1</v>
      </c>
      <c r="R42" s="97">
        <f>$R$36*H42</f>
        <v>2000</v>
      </c>
      <c r="S42" s="93">
        <f>$R$36*I42</f>
        <v>2000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 2012</vt:lpstr>
      <vt:lpstr>07-2012</vt:lpstr>
      <vt:lpstr>08-2012</vt:lpstr>
      <vt:lpstr>09-2012</vt:lpstr>
      <vt:lpstr>10-2012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2012-09-28T21:21:50Z</dcterms:modified>
</cp:coreProperties>
</file>