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codeName="EstaPasta_de_trabalho" defaultThemeVersion="124226"/>
  <bookViews>
    <workbookView xWindow="480" yWindow="60" windowWidth="11340" windowHeight="8580" activeTab="2"/>
  </bookViews>
  <sheets>
    <sheet name="BH 2012" sheetId="17" r:id="rId1"/>
    <sheet name="07-2012" sheetId="15" r:id="rId2"/>
    <sheet name="08-2012" sheetId="16" r:id="rId3"/>
    <sheet name="09-2012" sheetId="18" r:id="rId4"/>
    <sheet name="10-2012" sheetId="19" r:id="rId5"/>
  </sheets>
  <calcPr calcId="145621"/>
</workbook>
</file>

<file path=xl/calcChain.xml><?xml version="1.0" encoding="utf-8"?>
<calcChain xmlns="http://schemas.openxmlformats.org/spreadsheetml/2006/main">
  <c r="S42" i="19" l="1"/>
  <c r="R42" i="19"/>
  <c r="S41" i="19"/>
  <c r="R41" i="19"/>
  <c r="S38" i="19"/>
  <c r="R38" i="19"/>
  <c r="S37" i="19"/>
  <c r="R37" i="19"/>
  <c r="S42" i="18"/>
  <c r="R42" i="18"/>
  <c r="S41" i="18"/>
  <c r="R41" i="18"/>
  <c r="S38" i="18"/>
  <c r="R38" i="18"/>
  <c r="S37" i="18"/>
  <c r="R37" i="18"/>
  <c r="H40" i="19"/>
  <c r="I41" i="19" s="1"/>
  <c r="I42" i="19" s="1"/>
  <c r="I37" i="19"/>
  <c r="I38" i="19" s="1"/>
  <c r="H37" i="19"/>
  <c r="H38" i="19" s="1"/>
  <c r="H36" i="19"/>
  <c r="I41" i="18"/>
  <c r="I42" i="18" s="1"/>
  <c r="H41" i="18"/>
  <c r="H42" i="18" s="1"/>
  <c r="H40" i="18"/>
  <c r="H38" i="18"/>
  <c r="I37" i="18"/>
  <c r="I38" i="18" s="1"/>
  <c r="H37" i="18"/>
  <c r="H36" i="18"/>
  <c r="H40" i="16"/>
  <c r="H36" i="16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" i="19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" i="18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" i="16"/>
  <c r="H41" i="19" l="1"/>
  <c r="H42" i="19" s="1"/>
  <c r="F4" i="17"/>
  <c r="P4" i="16" l="1"/>
  <c r="F5" i="16"/>
  <c r="G5" i="16"/>
  <c r="H5" i="16" s="1"/>
  <c r="F6" i="16"/>
  <c r="G6" i="16"/>
  <c r="H6" i="16" s="1"/>
  <c r="F7" i="16"/>
  <c r="G7" i="16"/>
  <c r="H7" i="16" s="1"/>
  <c r="F8" i="16"/>
  <c r="G8" i="16"/>
  <c r="H8" i="16" s="1"/>
  <c r="F9" i="16"/>
  <c r="G9" i="16"/>
  <c r="H9" i="16" s="1"/>
  <c r="F10" i="16"/>
  <c r="G10" i="16"/>
  <c r="H10" i="16" s="1"/>
  <c r="F11" i="16"/>
  <c r="G11" i="16"/>
  <c r="H11" i="16" s="1"/>
  <c r="F12" i="16"/>
  <c r="G12" i="16"/>
  <c r="H12" i="16" s="1"/>
  <c r="F13" i="16"/>
  <c r="G13" i="16"/>
  <c r="H13" i="16" s="1"/>
  <c r="F14" i="16"/>
  <c r="G14" i="16"/>
  <c r="H14" i="16" s="1"/>
  <c r="F15" i="16"/>
  <c r="G15" i="16"/>
  <c r="H15" i="16" s="1"/>
  <c r="F16" i="16"/>
  <c r="G16" i="16"/>
  <c r="H16" i="16" s="1"/>
  <c r="F17" i="16"/>
  <c r="G17" i="16"/>
  <c r="H17" i="16" s="1"/>
  <c r="F18" i="16"/>
  <c r="G18" i="16"/>
  <c r="H18" i="16" s="1"/>
  <c r="F19" i="16"/>
  <c r="G19" i="16"/>
  <c r="H19" i="16" s="1"/>
  <c r="F20" i="16"/>
  <c r="G20" i="16"/>
  <c r="H20" i="16" s="1"/>
  <c r="F21" i="16"/>
  <c r="G21" i="16"/>
  <c r="H21" i="16" s="1"/>
  <c r="F22" i="16"/>
  <c r="G22" i="16"/>
  <c r="H22" i="16" s="1"/>
  <c r="F23" i="16"/>
  <c r="G23" i="16"/>
  <c r="H23" i="16" s="1"/>
  <c r="F24" i="16"/>
  <c r="G24" i="16"/>
  <c r="H24" i="16" s="1"/>
  <c r="F25" i="16"/>
  <c r="G25" i="16"/>
  <c r="H25" i="16" s="1"/>
  <c r="F26" i="16"/>
  <c r="G26" i="16"/>
  <c r="H26" i="16" s="1"/>
  <c r="F27" i="16"/>
  <c r="G27" i="16"/>
  <c r="H27" i="16" s="1"/>
  <c r="F28" i="16"/>
  <c r="G28" i="16"/>
  <c r="H28" i="16" s="1"/>
  <c r="F29" i="16"/>
  <c r="G29" i="16"/>
  <c r="H29" i="16" s="1"/>
  <c r="F30" i="16"/>
  <c r="G30" i="16"/>
  <c r="H30" i="16" s="1"/>
  <c r="F31" i="16"/>
  <c r="G31" i="16"/>
  <c r="H31" i="16" s="1"/>
  <c r="F32" i="16"/>
  <c r="G32" i="16"/>
  <c r="H32" i="16" s="1"/>
  <c r="F33" i="16"/>
  <c r="G33" i="16"/>
  <c r="H33" i="16" s="1"/>
  <c r="F3" i="16"/>
  <c r="G3" i="16"/>
  <c r="P4" i="19"/>
  <c r="F4" i="19"/>
  <c r="G4" i="19"/>
  <c r="F5" i="19"/>
  <c r="G5" i="19"/>
  <c r="H5" i="19"/>
  <c r="F6" i="19"/>
  <c r="G6" i="19"/>
  <c r="H6" i="19" s="1"/>
  <c r="F7" i="19"/>
  <c r="G7" i="19"/>
  <c r="H7" i="19"/>
  <c r="F8" i="19"/>
  <c r="G8" i="19"/>
  <c r="I8" i="19" s="1"/>
  <c r="F9" i="19"/>
  <c r="G9" i="19"/>
  <c r="I9" i="19" s="1"/>
  <c r="H9" i="19"/>
  <c r="F10" i="19"/>
  <c r="G10" i="19"/>
  <c r="H10" i="19" s="1"/>
  <c r="F11" i="19"/>
  <c r="G11" i="19"/>
  <c r="H11" i="19"/>
  <c r="F12" i="19"/>
  <c r="G12" i="19"/>
  <c r="F13" i="19"/>
  <c r="G13" i="19"/>
  <c r="H13" i="19"/>
  <c r="F14" i="19"/>
  <c r="G14" i="19"/>
  <c r="H14" i="19" s="1"/>
  <c r="F15" i="19"/>
  <c r="G15" i="19"/>
  <c r="I15" i="19" s="1"/>
  <c r="H15" i="19"/>
  <c r="F16" i="19"/>
  <c r="G16" i="19"/>
  <c r="I16" i="19" s="1"/>
  <c r="F17" i="19"/>
  <c r="G17" i="19"/>
  <c r="H17" i="19"/>
  <c r="F18" i="19"/>
  <c r="G18" i="19"/>
  <c r="H18" i="19" s="1"/>
  <c r="F19" i="19"/>
  <c r="G19" i="19"/>
  <c r="H19" i="19"/>
  <c r="F20" i="19"/>
  <c r="G20" i="19"/>
  <c r="F21" i="19"/>
  <c r="G21" i="19"/>
  <c r="H21" i="19"/>
  <c r="F22" i="19"/>
  <c r="G22" i="19"/>
  <c r="I22" i="19" s="1"/>
  <c r="F23" i="19"/>
  <c r="G23" i="19"/>
  <c r="I23" i="19" s="1"/>
  <c r="H23" i="19"/>
  <c r="F24" i="19"/>
  <c r="G24" i="19"/>
  <c r="F25" i="19"/>
  <c r="G25" i="19"/>
  <c r="H25" i="19"/>
  <c r="F26" i="19"/>
  <c r="G26" i="19"/>
  <c r="H26" i="19" s="1"/>
  <c r="F27" i="19"/>
  <c r="G27" i="19"/>
  <c r="H27" i="19"/>
  <c r="F28" i="19"/>
  <c r="G28" i="19"/>
  <c r="F29" i="19"/>
  <c r="G29" i="19"/>
  <c r="I29" i="19" s="1"/>
  <c r="H29" i="19"/>
  <c r="F30" i="19"/>
  <c r="G30" i="19"/>
  <c r="I30" i="19" s="1"/>
  <c r="F31" i="19"/>
  <c r="G31" i="19"/>
  <c r="H31" i="19"/>
  <c r="F32" i="19"/>
  <c r="G32" i="19"/>
  <c r="F33" i="19"/>
  <c r="G33" i="19"/>
  <c r="H33" i="19"/>
  <c r="P4" i="18"/>
  <c r="F4" i="18"/>
  <c r="G4" i="18"/>
  <c r="H4" i="18" s="1"/>
  <c r="F5" i="18"/>
  <c r="G5" i="18"/>
  <c r="H5" i="18" s="1"/>
  <c r="F6" i="18"/>
  <c r="G6" i="18"/>
  <c r="H6" i="18" s="1"/>
  <c r="F7" i="18"/>
  <c r="G7" i="18"/>
  <c r="H7" i="18" s="1"/>
  <c r="F8" i="18"/>
  <c r="G8" i="18"/>
  <c r="H8" i="18" s="1"/>
  <c r="F9" i="18"/>
  <c r="G9" i="18"/>
  <c r="H9" i="18" s="1"/>
  <c r="F10" i="18"/>
  <c r="G10" i="18"/>
  <c r="H10" i="18" s="1"/>
  <c r="F11" i="18"/>
  <c r="G11" i="18"/>
  <c r="H11" i="18" s="1"/>
  <c r="F12" i="18"/>
  <c r="G12" i="18"/>
  <c r="H12" i="18" s="1"/>
  <c r="F13" i="18"/>
  <c r="G13" i="18"/>
  <c r="H13" i="18" s="1"/>
  <c r="F14" i="18"/>
  <c r="G14" i="18"/>
  <c r="H14" i="18" s="1"/>
  <c r="F15" i="18"/>
  <c r="G15" i="18"/>
  <c r="H15" i="18" s="1"/>
  <c r="F16" i="18"/>
  <c r="G16" i="18"/>
  <c r="H16" i="18" s="1"/>
  <c r="F17" i="18"/>
  <c r="G17" i="18"/>
  <c r="H17" i="18" s="1"/>
  <c r="F18" i="18"/>
  <c r="G18" i="18"/>
  <c r="H18" i="18" s="1"/>
  <c r="F19" i="18"/>
  <c r="G19" i="18"/>
  <c r="H19" i="18" s="1"/>
  <c r="F20" i="18"/>
  <c r="G20" i="18"/>
  <c r="H20" i="18" s="1"/>
  <c r="F21" i="18"/>
  <c r="G21" i="18"/>
  <c r="H21" i="18" s="1"/>
  <c r="F22" i="18"/>
  <c r="G22" i="18"/>
  <c r="H22" i="18" s="1"/>
  <c r="F23" i="18"/>
  <c r="G23" i="18"/>
  <c r="H23" i="18" s="1"/>
  <c r="F24" i="18"/>
  <c r="G24" i="18"/>
  <c r="H24" i="18" s="1"/>
  <c r="F25" i="18"/>
  <c r="G25" i="18"/>
  <c r="H25" i="18" s="1"/>
  <c r="F26" i="18"/>
  <c r="G26" i="18"/>
  <c r="H26" i="18" s="1"/>
  <c r="F27" i="18"/>
  <c r="G27" i="18"/>
  <c r="H27" i="18" s="1"/>
  <c r="F28" i="18"/>
  <c r="G28" i="18"/>
  <c r="H28" i="18" s="1"/>
  <c r="F29" i="18"/>
  <c r="G29" i="18"/>
  <c r="H29" i="18" s="1"/>
  <c r="F30" i="18"/>
  <c r="G30" i="18"/>
  <c r="H30" i="18" s="1"/>
  <c r="F31" i="18"/>
  <c r="G31" i="18"/>
  <c r="H31" i="18" s="1"/>
  <c r="F32" i="18"/>
  <c r="G32" i="18"/>
  <c r="H32" i="18" s="1"/>
  <c r="F33" i="18"/>
  <c r="G33" i="18"/>
  <c r="H33" i="18" s="1"/>
  <c r="F5" i="15"/>
  <c r="G5" i="15"/>
  <c r="H5" i="15" s="1"/>
  <c r="F6" i="15"/>
  <c r="G6" i="15"/>
  <c r="H6" i="15" s="1"/>
  <c r="F7" i="15"/>
  <c r="G7" i="15"/>
  <c r="H7" i="15" s="1"/>
  <c r="F8" i="15"/>
  <c r="G8" i="15"/>
  <c r="H8" i="15" s="1"/>
  <c r="F9" i="15"/>
  <c r="G9" i="15"/>
  <c r="H9" i="15" s="1"/>
  <c r="F10" i="15"/>
  <c r="G10" i="15"/>
  <c r="H10" i="15" s="1"/>
  <c r="F11" i="15"/>
  <c r="G11" i="15"/>
  <c r="H11" i="15" s="1"/>
  <c r="F12" i="15"/>
  <c r="G12" i="15"/>
  <c r="H12" i="15" s="1"/>
  <c r="F13" i="15"/>
  <c r="G13" i="15"/>
  <c r="H13" i="15" s="1"/>
  <c r="F14" i="15"/>
  <c r="G14" i="15"/>
  <c r="H14" i="15" s="1"/>
  <c r="F15" i="15"/>
  <c r="G15" i="15"/>
  <c r="H15" i="15" s="1"/>
  <c r="F16" i="15"/>
  <c r="G16" i="15"/>
  <c r="H16" i="15" s="1"/>
  <c r="F17" i="15"/>
  <c r="G17" i="15"/>
  <c r="H17" i="15" s="1"/>
  <c r="F18" i="15"/>
  <c r="G18" i="15"/>
  <c r="H18" i="15" s="1"/>
  <c r="F19" i="15"/>
  <c r="G19" i="15"/>
  <c r="H19" i="15" s="1"/>
  <c r="F20" i="15"/>
  <c r="G20" i="15"/>
  <c r="H20" i="15" s="1"/>
  <c r="F21" i="15"/>
  <c r="G21" i="15"/>
  <c r="H21" i="15" s="1"/>
  <c r="F22" i="15"/>
  <c r="G22" i="15"/>
  <c r="H22" i="15" s="1"/>
  <c r="F23" i="15"/>
  <c r="G23" i="15"/>
  <c r="H23" i="15" s="1"/>
  <c r="F24" i="15"/>
  <c r="G24" i="15"/>
  <c r="H24" i="15" s="1"/>
  <c r="F25" i="15"/>
  <c r="G25" i="15"/>
  <c r="H25" i="15" s="1"/>
  <c r="F26" i="15"/>
  <c r="G26" i="15"/>
  <c r="H26" i="15" s="1"/>
  <c r="F27" i="15"/>
  <c r="G27" i="15"/>
  <c r="H27" i="15" s="1"/>
  <c r="F28" i="15"/>
  <c r="G28" i="15"/>
  <c r="H28" i="15" s="1"/>
  <c r="F29" i="15"/>
  <c r="G29" i="15"/>
  <c r="H29" i="15" s="1"/>
  <c r="F30" i="15"/>
  <c r="G30" i="15"/>
  <c r="H30" i="15" s="1"/>
  <c r="F31" i="15"/>
  <c r="G31" i="15"/>
  <c r="H31" i="15" s="1"/>
  <c r="F32" i="15"/>
  <c r="G32" i="15"/>
  <c r="H32" i="15" s="1"/>
  <c r="F33" i="15"/>
  <c r="G33" i="15"/>
  <c r="H33" i="15" s="1"/>
  <c r="P4" i="15"/>
  <c r="I20" i="19" l="1"/>
  <c r="I12" i="19"/>
  <c r="I33" i="19"/>
  <c r="H30" i="19"/>
  <c r="I25" i="19"/>
  <c r="H22" i="19"/>
  <c r="I21" i="19"/>
  <c r="I17" i="19"/>
  <c r="I13" i="19"/>
  <c r="I5" i="19"/>
  <c r="I28" i="19"/>
  <c r="I26" i="19"/>
  <c r="I18" i="19"/>
  <c r="I14" i="19"/>
  <c r="I10" i="19"/>
  <c r="I6" i="19"/>
  <c r="H32" i="19"/>
  <c r="I32" i="19" s="1"/>
  <c r="I31" i="19"/>
  <c r="H28" i="19"/>
  <c r="I27" i="19"/>
  <c r="H24" i="19"/>
  <c r="I24" i="19" s="1"/>
  <c r="H20" i="19"/>
  <c r="I19" i="19"/>
  <c r="H16" i="19"/>
  <c r="H12" i="19"/>
  <c r="I11" i="19"/>
  <c r="H8" i="19"/>
  <c r="I7" i="19"/>
  <c r="H4" i="19"/>
  <c r="I4" i="19" s="1"/>
  <c r="H3" i="16"/>
  <c r="I3" i="16" s="1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O4" i="19"/>
  <c r="N4" i="19"/>
  <c r="G3" i="19"/>
  <c r="F3" i="19"/>
  <c r="G34" i="19" l="1"/>
  <c r="H3" i="19"/>
  <c r="G3" i="18"/>
  <c r="F3" i="18"/>
  <c r="O4" i="18"/>
  <c r="N4" i="18"/>
  <c r="F7" i="17"/>
  <c r="F18" i="17"/>
  <c r="F8" i="17"/>
  <c r="F9" i="17"/>
  <c r="F10" i="17"/>
  <c r="F11" i="17"/>
  <c r="F12" i="17"/>
  <c r="F17" i="17"/>
  <c r="F16" i="17"/>
  <c r="E21" i="17"/>
  <c r="F4" i="15"/>
  <c r="F3" i="15"/>
  <c r="F4" i="16"/>
  <c r="O4" i="16"/>
  <c r="N4" i="16"/>
  <c r="G4" i="16"/>
  <c r="G4" i="15"/>
  <c r="H4" i="15" s="1"/>
  <c r="I4" i="15" s="1"/>
  <c r="O4" i="15"/>
  <c r="N4" i="15"/>
  <c r="G3" i="15"/>
  <c r="H3" i="15" s="1"/>
  <c r="I3" i="15" l="1"/>
  <c r="H34" i="19"/>
  <c r="I3" i="19"/>
  <c r="I34" i="19" s="1"/>
  <c r="G34" i="16"/>
  <c r="H3" i="18"/>
  <c r="I3" i="18" s="1"/>
  <c r="G34" i="18"/>
  <c r="B15" i="17" s="1"/>
  <c r="G34" i="15"/>
  <c r="B13" i="17" s="1"/>
  <c r="H4" i="16"/>
  <c r="B14" i="17" l="1"/>
  <c r="H37" i="16"/>
  <c r="H41" i="16"/>
  <c r="H34" i="18"/>
  <c r="C15" i="17" s="1"/>
  <c r="H34" i="15"/>
  <c r="C13" i="17" s="1"/>
  <c r="I34" i="18"/>
  <c r="D15" i="17" s="1"/>
  <c r="F15" i="17" s="1"/>
  <c r="I4" i="16"/>
  <c r="H34" i="16"/>
  <c r="I34" i="15"/>
  <c r="D13" i="17" s="1"/>
  <c r="F13" i="17" s="1"/>
  <c r="H38" i="16" l="1"/>
  <c r="R38" i="16" s="1"/>
  <c r="R37" i="16"/>
  <c r="C14" i="17"/>
  <c r="I37" i="16"/>
  <c r="I41" i="16"/>
  <c r="H42" i="16"/>
  <c r="R42" i="16" s="1"/>
  <c r="R41" i="16"/>
  <c r="I34" i="16"/>
  <c r="S37" i="16" l="1"/>
  <c r="I38" i="16"/>
  <c r="S38" i="16" s="1"/>
  <c r="I42" i="16"/>
  <c r="S42" i="16" s="1"/>
  <c r="S41" i="16"/>
  <c r="D14" i="17"/>
  <c r="E20" i="17" s="1"/>
  <c r="F14" i="17" l="1"/>
  <c r="E22" i="17" s="1"/>
  <c r="F24" i="17" s="1"/>
</calcChain>
</file>

<file path=xl/sharedStrings.xml><?xml version="1.0" encoding="utf-8"?>
<sst xmlns="http://schemas.openxmlformats.org/spreadsheetml/2006/main" count="163" uniqueCount="48">
  <si>
    <t>Data</t>
  </si>
  <si>
    <t>Entrada</t>
  </si>
  <si>
    <t>Saida</t>
  </si>
  <si>
    <t>Almoço</t>
  </si>
  <si>
    <t>Trabalhado</t>
  </si>
  <si>
    <t>Carga Hor.</t>
  </si>
  <si>
    <t>Saldo</t>
  </si>
  <si>
    <t>Saída</t>
  </si>
  <si>
    <t>C.H.</t>
  </si>
  <si>
    <t>Diário</t>
  </si>
  <si>
    <t xml:space="preserve">* Observação: </t>
  </si>
  <si>
    <t>Mês</t>
  </si>
  <si>
    <t>Carga Horária</t>
  </si>
  <si>
    <t>Horas Trabalhadas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</si>
  <si>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</si>
  <si>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</si>
  <si>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</si>
  <si>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</si>
  <si>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</si>
  <si>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</si>
  <si>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</si>
  <si>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</si>
  <si>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</si>
  <si>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</si>
  <si>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</si>
  <si>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Desembro</t>
  </si>
  <si>
    <t>Utilizado</t>
  </si>
  <si>
    <t>Restante</t>
  </si>
  <si>
    <t>Total Geral:</t>
  </si>
  <si>
    <t>Hora/Dia</t>
  </si>
  <si>
    <t xml:space="preserve">Saldo restante em dias: </t>
  </si>
  <si>
    <t>sem intervalo.</t>
  </si>
  <si>
    <t>foram os dias que os trabalhos foram desempenhados</t>
  </si>
  <si>
    <t>BANCO DE HORAS (ANO 2012)</t>
  </si>
  <si>
    <t>HORAS DE ISAQUE MARINHO RIBEIRO - OUTUBRO/2012</t>
  </si>
  <si>
    <t>HORAS DE ISAQUE MARINHO RIBEIRO - JULHO/2012</t>
  </si>
  <si>
    <t>HORAS DE ISAQUE MARINHO RIBEIRO - SETEMBRO/2012</t>
  </si>
  <si>
    <t>HORAS DE ISAQUE MARINHO RIBEIRO - AGOSTO/2012</t>
  </si>
  <si>
    <t>Dias sem a saída p/ o almoço e sem retorno</t>
  </si>
  <si>
    <t>Hora/Mês</t>
  </si>
  <si>
    <t xml:space="preserve">  </t>
  </si>
  <si>
    <t>Analista:</t>
  </si>
  <si>
    <t>ISAQUE MARINHO RIBEIRO</t>
  </si>
  <si>
    <t xml:space="preserve">F e r i a d o </t>
  </si>
  <si>
    <t xml:space="preserve">Percentual trabalhado: </t>
  </si>
  <si>
    <t xml:space="preserve">Percentual pendente: </t>
  </si>
  <si>
    <t xml:space="preserve">Estimativa Padrão CH/Mês: </t>
  </si>
  <si>
    <t xml:space="preserve">Total CH/Mês: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</si>
</sst>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h]:mm:ss;@"/>
  </numFmts>
  <fonts count="28" x14ac:knownFonts="1">
    <font>
      <sz val="10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11"/>
      <name val="Verdana"/>
      <family val="2"/>
    </font>
    <font>
      <sz val="8"/>
      <color indexed="9"/>
      <name val="Verdana"/>
      <family val="2"/>
    </font>
    <font>
      <b/>
      <i/>
      <sz val="8"/>
      <color indexed="10"/>
      <name val="Arial"/>
      <family val="2"/>
    </font>
    <font>
      <b/>
      <sz val="8"/>
      <color theme="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2"/>
      <name val="Tahoma"/>
      <family val="2"/>
    </font>
    <font>
      <i/>
      <sz val="8"/>
      <color rgb="FFFF0000"/>
      <name val="Arial"/>
      <family val="2"/>
    </font>
    <font>
      <b/>
      <i/>
      <sz val="8"/>
      <color rgb="FF002060"/>
      <name val="Tahoma"/>
      <family val="2"/>
    </font>
    <font>
      <b/>
      <i/>
      <sz val="8"/>
      <color rgb="FF002060"/>
      <name val="Arial"/>
      <family val="2"/>
    </font>
    <font>
      <b/>
      <i/>
      <sz val="8"/>
      <color rgb="FFFF0000"/>
      <name val="Arial"/>
      <family val="2"/>
    </font>
    <font>
      <b/>
      <sz val="12"/>
      <color theme="4" tint="-0.499984740745262"/>
      <name val="Tahoma"/>
      <family val="2"/>
    </font>
    <font>
      <b/>
      <sz val="8"/>
      <color theme="0"/>
      <name val="Tahoma"/>
      <family val="2"/>
    </font>
    <font>
      <b/>
      <sz val="8"/>
      <color theme="4" tint="-0.249977111117893"/>
      <name val="Tahoma"/>
      <family val="2"/>
    </font>
    <font>
      <b/>
      <sz val="8"/>
      <color rgb="FFFF0000"/>
      <name val="Arial"/>
      <family val="2"/>
    </font>
    <font>
      <sz val="10"/>
      <name val="Arial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2060"/>
      <name val="Arial"/>
      <family val="2"/>
    </font>
    <font>
      <sz val="8"/>
      <color rgb="FF00206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left" vertical="center" wrapText="1"/>
    </xf>
    <xf numFmtId="20" fontId="4" fillId="3" borderId="2" xfId="0" applyNumberFormat="1" applyFont="1" applyFill="1" applyBorder="1" applyAlignment="1">
      <alignment horizontal="center" vertical="center" wrapText="1"/>
    </xf>
    <xf numFmtId="20" fontId="1" fillId="0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20" fontId="1" fillId="0" borderId="0" xfId="0" applyNumberFormat="1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0" fontId="4" fillId="3" borderId="8" xfId="0" applyNumberFormat="1" applyFont="1" applyFill="1" applyBorder="1" applyAlignment="1">
      <alignment horizontal="center" vertical="center" wrapText="1"/>
    </xf>
    <xf numFmtId="20" fontId="4" fillId="3" borderId="9" xfId="0" applyNumberFormat="1" applyFont="1" applyFill="1" applyBorder="1" applyAlignment="1">
      <alignment horizontal="center" vertical="center" wrapText="1"/>
    </xf>
    <xf numFmtId="20" fontId="5" fillId="3" borderId="9" xfId="0" applyNumberFormat="1" applyFont="1" applyFill="1" applyBorder="1" applyAlignment="1">
      <alignment horizontal="center" vertical="center" wrapText="1"/>
    </xf>
    <xf numFmtId="20" fontId="6" fillId="4" borderId="9" xfId="0" applyNumberFormat="1" applyFont="1" applyFill="1" applyBorder="1" applyAlignment="1">
      <alignment horizontal="center" vertical="center" wrapText="1"/>
    </xf>
    <xf numFmtId="20" fontId="7" fillId="4" borderId="1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46" fontId="1" fillId="4" borderId="2" xfId="0" applyNumberFormat="1" applyFont="1" applyFill="1" applyBorder="1" applyAlignment="1">
      <alignment vertical="center"/>
    </xf>
    <xf numFmtId="164" fontId="9" fillId="2" borderId="2" xfId="0" applyNumberFormat="1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5" fillId="0" borderId="2" xfId="0" applyNumberFormat="1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30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horizontal="right" vertical="center"/>
    </xf>
    <xf numFmtId="164" fontId="15" fillId="0" borderId="28" xfId="0" applyNumberFormat="1" applyFont="1" applyFill="1" applyBorder="1" applyAlignment="1">
      <alignment horizontal="center" vertical="center"/>
    </xf>
    <xf numFmtId="164" fontId="17" fillId="0" borderId="29" xfId="0" applyNumberFormat="1" applyFont="1" applyFill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center" vertical="center"/>
    </xf>
    <xf numFmtId="164" fontId="17" fillId="0" borderId="28" xfId="0" applyNumberFormat="1" applyFont="1" applyFill="1" applyBorder="1" applyAlignment="1">
      <alignment horizontal="center" vertical="center"/>
    </xf>
    <xf numFmtId="21" fontId="13" fillId="0" borderId="0" xfId="0" applyNumberFormat="1" applyFont="1" applyAlignment="1">
      <alignment vertical="center"/>
    </xf>
    <xf numFmtId="0" fontId="13" fillId="0" borderId="5" xfId="0" applyFont="1" applyBorder="1" applyAlignment="1">
      <alignment horizontal="left" vertical="center" indent="1"/>
    </xf>
    <xf numFmtId="0" fontId="13" fillId="0" borderId="27" xfId="0" applyFont="1" applyBorder="1" applyAlignment="1">
      <alignment horizontal="left" vertical="center" indent="1"/>
    </xf>
    <xf numFmtId="0" fontId="13" fillId="5" borderId="26" xfId="0" applyFont="1" applyFill="1" applyBorder="1" applyAlignment="1">
      <alignment horizontal="left" vertical="center" indent="1"/>
    </xf>
    <xf numFmtId="164" fontId="1" fillId="5" borderId="2" xfId="0" applyNumberFormat="1" applyFont="1" applyFill="1" applyBorder="1" applyAlignment="1">
      <alignment horizontal="center" vertical="center"/>
    </xf>
    <xf numFmtId="164" fontId="17" fillId="5" borderId="2" xfId="0" applyNumberFormat="1" applyFont="1" applyFill="1" applyBorder="1" applyAlignment="1">
      <alignment horizontal="center" vertical="center"/>
    </xf>
    <xf numFmtId="164" fontId="15" fillId="5" borderId="2" xfId="0" applyNumberFormat="1" applyFont="1" applyFill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indent="1"/>
    </xf>
    <xf numFmtId="0" fontId="13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4" fontId="11" fillId="5" borderId="4" xfId="0" applyNumberFormat="1" applyFont="1" applyFill="1" applyBorder="1" applyAlignment="1">
      <alignment vertical="center"/>
    </xf>
    <xf numFmtId="0" fontId="20" fillId="7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21" fontId="21" fillId="0" borderId="15" xfId="0" applyNumberFormat="1" applyFont="1" applyBorder="1" applyAlignment="1">
      <alignment vertical="center"/>
    </xf>
    <xf numFmtId="164" fontId="21" fillId="0" borderId="2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4" fillId="9" borderId="18" xfId="0" applyFont="1" applyFill="1" applyBorder="1" applyAlignment="1">
      <alignment vertical="center"/>
    </xf>
    <xf numFmtId="20" fontId="24" fillId="9" borderId="18" xfId="0" applyNumberFormat="1" applyFont="1" applyFill="1" applyBorder="1" applyAlignment="1">
      <alignment vertical="center"/>
    </xf>
    <xf numFmtId="0" fontId="25" fillId="9" borderId="18" xfId="0" applyFont="1" applyFill="1" applyBorder="1" applyAlignment="1">
      <alignment horizontal="right" vertical="center"/>
    </xf>
    <xf numFmtId="164" fontId="25" fillId="9" borderId="18" xfId="0" applyNumberFormat="1" applyFont="1" applyFill="1" applyBorder="1" applyAlignment="1">
      <alignment vertical="center"/>
    </xf>
    <xf numFmtId="20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10" fontId="1" fillId="0" borderId="0" xfId="2" applyNumberFormat="1" applyFont="1" applyBorder="1" applyAlignment="1">
      <alignment vertical="center"/>
    </xf>
    <xf numFmtId="20" fontId="1" fillId="0" borderId="23" xfId="0" applyNumberFormat="1" applyFont="1" applyBorder="1" applyAlignment="1">
      <alignment vertical="center"/>
    </xf>
    <xf numFmtId="0" fontId="1" fillId="0" borderId="23" xfId="0" applyFont="1" applyBorder="1" applyAlignment="1">
      <alignment horizontal="right" vertical="center"/>
    </xf>
    <xf numFmtId="10" fontId="1" fillId="0" borderId="23" xfId="0" applyNumberFormat="1" applyFont="1" applyBorder="1" applyAlignment="1">
      <alignment vertical="center"/>
    </xf>
    <xf numFmtId="0" fontId="24" fillId="0" borderId="0" xfId="0" applyFont="1" applyAlignment="1">
      <alignment horizontal="center" vertical="center"/>
    </xf>
    <xf numFmtId="43" fontId="1" fillId="0" borderId="0" xfId="1" applyFont="1" applyAlignment="1">
      <alignment vertical="center"/>
    </xf>
    <xf numFmtId="43" fontId="1" fillId="0" borderId="21" xfId="1" applyFont="1" applyBorder="1" applyAlignment="1">
      <alignment vertical="center"/>
    </xf>
    <xf numFmtId="43" fontId="1" fillId="0" borderId="24" xfId="1" applyFont="1" applyBorder="1" applyAlignment="1">
      <alignment vertical="center"/>
    </xf>
    <xf numFmtId="0" fontId="1" fillId="9" borderId="5" xfId="0" applyFont="1" applyFill="1" applyBorder="1" applyAlignment="1">
      <alignment vertical="center"/>
    </xf>
    <xf numFmtId="43" fontId="26" fillId="9" borderId="3" xfId="1" applyFont="1" applyFill="1" applyBorder="1" applyAlignment="1">
      <alignment vertical="center"/>
    </xf>
    <xf numFmtId="43" fontId="27" fillId="8" borderId="20" xfId="1" applyFont="1" applyFill="1" applyBorder="1" applyAlignment="1">
      <alignment vertical="center"/>
    </xf>
    <xf numFmtId="43" fontId="27" fillId="8" borderId="22" xfId="1" applyFont="1" applyFill="1" applyBorder="1" applyAlignment="1">
      <alignment vertical="center"/>
    </xf>
    <xf numFmtId="164" fontId="22" fillId="9" borderId="18" xfId="2" applyNumberFormat="1" applyFont="1" applyFill="1" applyBorder="1" applyAlignment="1">
      <alignment vertical="center"/>
    </xf>
    <xf numFmtId="164" fontId="22" fillId="9" borderId="18" xfId="0" applyNumberFormat="1" applyFont="1" applyFill="1" applyBorder="1" applyAlignment="1">
      <alignment vertical="center"/>
    </xf>
    <xf numFmtId="0" fontId="19" fillId="0" borderId="18" xfId="0" applyFont="1" applyBorder="1" applyAlignment="1">
      <alignment horizontal="center"/>
    </xf>
    <xf numFmtId="164" fontId="17" fillId="0" borderId="18" xfId="0" applyNumberFormat="1" applyFont="1" applyFill="1" applyBorder="1" applyAlignment="1">
      <alignment horizontal="right" vertical="center"/>
    </xf>
    <xf numFmtId="164" fontId="18" fillId="0" borderId="0" xfId="0" applyNumberFormat="1" applyFont="1" applyFill="1" applyBorder="1" applyAlignment="1">
      <alignment horizontal="right" vertical="center"/>
    </xf>
    <xf numFmtId="164" fontId="17" fillId="0" borderId="30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right" vertical="center"/>
    </xf>
    <xf numFmtId="0" fontId="12" fillId="0" borderId="31" xfId="0" applyFont="1" applyBorder="1" applyAlignment="1">
      <alignment horizontal="left" vertical="center"/>
    </xf>
    <xf numFmtId="0" fontId="13" fillId="0" borderId="31" xfId="0" applyFont="1" applyBorder="1" applyAlignment="1">
      <alignment horizontal="right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4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pane ySplit="6" topLeftCell="A7" activePane="bottomLeft" state="frozen"/>
      <selection pane="bottomLeft" activeCell="I4" sqref="I4"/>
    </sheetView>
  </sheetViews>
  <sheetFormatPr defaultColWidth="16.5703125" defaultRowHeight="15" x14ac:dyDescent="0.2"/>
  <cols>
    <col min="1" max="1" width="16.5703125" style="32"/>
    <col min="2" max="3" width="12.85546875" style="31" customWidth="1"/>
    <col min="4" max="4" width="9.140625" style="31" customWidth="1"/>
    <col min="5" max="6" width="9.140625" style="32" customWidth="1"/>
    <col min="7" max="7" width="1.85546875" style="32" bestFit="1" customWidth="1"/>
    <col min="8" max="16384" width="16.5703125" style="32"/>
  </cols>
  <sheetData>
    <row r="1" spans="1:8" ht="26.25" customHeight="1" x14ac:dyDescent="0.2">
      <c r="A1" s="100" t="s">
        <v>33</v>
      </c>
      <c r="B1" s="100"/>
      <c r="C1" s="100"/>
      <c r="D1" s="100"/>
      <c r="E1" s="100"/>
      <c r="F1" s="100"/>
      <c r="G1" s="33" t="s">
        <v>40</v>
      </c>
    </row>
    <row r="2" spans="1:8" ht="20.25" customHeight="1" thickBot="1" x14ac:dyDescent="0.25">
      <c r="A2" s="106" t="s">
        <v>41</v>
      </c>
      <c r="B2" s="106"/>
      <c r="C2" s="105" t="s">
        <v>42</v>
      </c>
      <c r="D2" s="105"/>
      <c r="E2" s="105"/>
      <c r="F2" s="105"/>
      <c r="G2" s="33" t="s">
        <v>40</v>
      </c>
      <c r="H2" s="35"/>
    </row>
    <row r="3" spans="1:8" x14ac:dyDescent="0.2">
      <c r="A3" s="33"/>
      <c r="B3" s="34"/>
      <c r="C3" s="34"/>
      <c r="D3" s="59"/>
      <c r="E3" s="76" t="s">
        <v>29</v>
      </c>
      <c r="F3" s="77">
        <v>0.16666666666666666</v>
      </c>
      <c r="G3" s="33" t="s">
        <v>40</v>
      </c>
      <c r="H3" s="35"/>
    </row>
    <row r="4" spans="1:8" x14ac:dyDescent="0.2">
      <c r="A4" s="33"/>
      <c r="B4" s="34"/>
      <c r="C4" s="34"/>
      <c r="D4" s="59"/>
      <c r="E4" s="75" t="s">
        <v>39</v>
      </c>
      <c r="F4" s="78">
        <f>22*F3</f>
        <v>3.6666666666666665</v>
      </c>
      <c r="G4" s="33" t="s">
        <v>40</v>
      </c>
      <c r="H4" s="35"/>
    </row>
    <row r="5" spans="1:8" x14ac:dyDescent="0.2">
      <c r="A5" s="33"/>
      <c r="B5" s="34"/>
      <c r="C5" s="34"/>
      <c r="D5" s="34"/>
      <c r="E5" s="33"/>
      <c r="F5" s="33"/>
      <c r="G5" s="33" t="s">
        <v>40</v>
      </c>
      <c r="H5" s="35"/>
    </row>
    <row r="6" spans="1:8" ht="29.25" customHeight="1" thickBot="1" x14ac:dyDescent="0.25">
      <c r="A6" s="73" t="s">
        <v>11</v>
      </c>
      <c r="B6" s="73" t="s">
        <v>12</v>
      </c>
      <c r="C6" s="73" t="s">
        <v>13</v>
      </c>
      <c r="D6" s="73" t="s">
        <v>6</v>
      </c>
      <c r="E6" s="73" t="s">
        <v>26</v>
      </c>
      <c r="F6" s="73" t="s">
        <v>27</v>
      </c>
      <c r="G6" s="33" t="s">
        <v>40</v>
      </c>
      <c r="H6" s="35"/>
    </row>
    <row r="7" spans="1:8" ht="15.75" thickTop="1" x14ac:dyDescent="0.2">
      <c r="A7" s="62" t="s">
        <v>14</v>
      </c>
      <c r="B7" s="63"/>
      <c r="C7" s="63"/>
      <c r="D7" s="64"/>
      <c r="E7" s="65">
        <v>0</v>
      </c>
      <c r="F7" s="66">
        <f t="shared" ref="F7" si="0">D7-E7</f>
        <v>0</v>
      </c>
      <c r="G7" s="33" t="s">
        <v>40</v>
      </c>
      <c r="H7" s="35"/>
    </row>
    <row r="8" spans="1:8" x14ac:dyDescent="0.2">
      <c r="A8" s="60" t="s">
        <v>15</v>
      </c>
      <c r="B8" s="37"/>
      <c r="C8" s="37"/>
      <c r="D8" s="42"/>
      <c r="E8" s="40">
        <v>0</v>
      </c>
      <c r="F8" s="41">
        <f t="shared" ref="F8:F12" si="1">D8-E8</f>
        <v>0</v>
      </c>
      <c r="G8" s="33" t="s">
        <v>40</v>
      </c>
      <c r="H8" s="35"/>
    </row>
    <row r="9" spans="1:8" x14ac:dyDescent="0.2">
      <c r="A9" s="67" t="s">
        <v>16</v>
      </c>
      <c r="B9" s="68"/>
      <c r="C9" s="68"/>
      <c r="D9" s="69"/>
      <c r="E9" s="65">
        <v>0</v>
      </c>
      <c r="F9" s="66">
        <f t="shared" si="1"/>
        <v>0</v>
      </c>
      <c r="G9" s="33" t="s">
        <v>40</v>
      </c>
      <c r="H9" s="35"/>
    </row>
    <row r="10" spans="1:8" x14ac:dyDescent="0.2">
      <c r="A10" s="60" t="s">
        <v>17</v>
      </c>
      <c r="B10" s="37"/>
      <c r="C10" s="37"/>
      <c r="D10" s="42"/>
      <c r="E10" s="40">
        <v>0</v>
      </c>
      <c r="F10" s="41">
        <f t="shared" si="1"/>
        <v>0</v>
      </c>
      <c r="G10" s="33" t="s">
        <v>40</v>
      </c>
      <c r="H10" s="35"/>
    </row>
    <row r="11" spans="1:8" x14ac:dyDescent="0.2">
      <c r="A11" s="67" t="s">
        <v>18</v>
      </c>
      <c r="B11" s="68"/>
      <c r="C11" s="68"/>
      <c r="D11" s="69"/>
      <c r="E11" s="65">
        <v>0</v>
      </c>
      <c r="F11" s="66">
        <f t="shared" si="1"/>
        <v>0</v>
      </c>
      <c r="G11" s="33" t="s">
        <v>40</v>
      </c>
      <c r="H11" s="35"/>
    </row>
    <row r="12" spans="1:8" x14ac:dyDescent="0.2">
      <c r="A12" s="60" t="s">
        <v>19</v>
      </c>
      <c r="B12" s="38"/>
      <c r="C12" s="38"/>
      <c r="D12" s="43"/>
      <c r="E12" s="40">
        <v>0</v>
      </c>
      <c r="F12" s="41">
        <f t="shared" si="1"/>
        <v>0</v>
      </c>
      <c r="G12" s="33" t="s">
        <v>40</v>
      </c>
      <c r="H12" s="35"/>
    </row>
    <row r="13" spans="1:8" x14ac:dyDescent="0.2">
      <c r="A13" s="67" t="s">
        <v>20</v>
      </c>
      <c r="B13" s="63">
        <f>'07-2012'!G34</f>
        <v>0</v>
      </c>
      <c r="C13" s="63">
        <f>'07-2012'!H34</f>
        <v>0</v>
      </c>
      <c r="D13" s="64">
        <f>'07-2012'!I34</f>
        <v>0</v>
      </c>
      <c r="E13" s="65">
        <v>0</v>
      </c>
      <c r="F13" s="66">
        <f>D13-E13</f>
        <v>0</v>
      </c>
      <c r="G13" s="33" t="s">
        <v>40</v>
      </c>
      <c r="H13" s="35"/>
    </row>
    <row r="14" spans="1:8" x14ac:dyDescent="0.2">
      <c r="A14" s="60" t="s">
        <v>21</v>
      </c>
      <c r="B14" s="39">
        <f>'08-2012'!G34</f>
        <v>2.9999999999999991</v>
      </c>
      <c r="C14" s="39">
        <f>'08-2012'!H34</f>
        <v>3.8791666666666664</v>
      </c>
      <c r="D14" s="44">
        <f>'08-2012'!I34</f>
        <v>0.8791666666666671</v>
      </c>
      <c r="E14" s="40">
        <v>0</v>
      </c>
      <c r="F14" s="41">
        <f t="shared" ref="F14:F18" si="2">D14-E14</f>
        <v>0.8791666666666671</v>
      </c>
      <c r="G14" s="33" t="s">
        <v>40</v>
      </c>
      <c r="H14" s="35"/>
    </row>
    <row r="15" spans="1:8" x14ac:dyDescent="0.2">
      <c r="A15" s="67" t="s">
        <v>22</v>
      </c>
      <c r="B15" s="63">
        <f>'09-2012'!G34</f>
        <v>0</v>
      </c>
      <c r="C15" s="63">
        <f>'09-2012'!H34</f>
        <v>0</v>
      </c>
      <c r="D15" s="64">
        <f>'09-2012'!I34</f>
        <v>0</v>
      </c>
      <c r="E15" s="65">
        <v>0</v>
      </c>
      <c r="F15" s="66">
        <f t="shared" si="2"/>
        <v>0</v>
      </c>
      <c r="G15" s="33" t="s">
        <v>40</v>
      </c>
      <c r="H15" s="35"/>
    </row>
    <row r="16" spans="1:8" x14ac:dyDescent="0.2">
      <c r="A16" s="60" t="s">
        <v>23</v>
      </c>
      <c r="B16" s="39"/>
      <c r="C16" s="39"/>
      <c r="D16" s="44"/>
      <c r="E16" s="40">
        <v>0</v>
      </c>
      <c r="F16" s="41">
        <f t="shared" si="2"/>
        <v>0</v>
      </c>
      <c r="G16" s="33" t="s">
        <v>40</v>
      </c>
      <c r="H16" s="35"/>
    </row>
    <row r="17" spans="1:8" x14ac:dyDescent="0.2">
      <c r="A17" s="67" t="s">
        <v>24</v>
      </c>
      <c r="B17" s="63"/>
      <c r="C17" s="63"/>
      <c r="D17" s="64"/>
      <c r="E17" s="65">
        <v>0</v>
      </c>
      <c r="F17" s="66">
        <f t="shared" si="2"/>
        <v>0</v>
      </c>
      <c r="G17" s="33" t="s">
        <v>40</v>
      </c>
      <c r="H17" s="35"/>
    </row>
    <row r="18" spans="1:8" ht="15.75" thickBot="1" x14ac:dyDescent="0.25">
      <c r="A18" s="61" t="s">
        <v>25</v>
      </c>
      <c r="B18" s="57"/>
      <c r="C18" s="57"/>
      <c r="D18" s="58"/>
      <c r="E18" s="55">
        <v>0</v>
      </c>
      <c r="F18" s="56">
        <f t="shared" si="2"/>
        <v>0</v>
      </c>
      <c r="G18" s="33" t="s">
        <v>40</v>
      </c>
      <c r="H18" s="35"/>
    </row>
    <row r="19" spans="1:8" ht="15.75" thickTop="1" x14ac:dyDescent="0.2">
      <c r="A19" s="33"/>
      <c r="B19" s="34"/>
      <c r="C19" s="34"/>
      <c r="D19" s="34"/>
      <c r="E19" s="33"/>
      <c r="F19" s="33"/>
      <c r="G19" s="33" t="s">
        <v>40</v>
      </c>
      <c r="H19" s="35"/>
    </row>
    <row r="20" spans="1:8" x14ac:dyDescent="0.2">
      <c r="A20" s="45"/>
      <c r="B20" s="46"/>
      <c r="C20" s="47" t="s">
        <v>28</v>
      </c>
      <c r="D20" s="48" t="s">
        <v>6</v>
      </c>
      <c r="E20" s="101">
        <f>SUM(D7:D18)</f>
        <v>0.8791666666666671</v>
      </c>
      <c r="F20" s="101"/>
      <c r="G20" s="33" t="s">
        <v>40</v>
      </c>
      <c r="H20" s="35"/>
    </row>
    <row r="21" spans="1:8" x14ac:dyDescent="0.2">
      <c r="A21" s="49"/>
      <c r="B21" s="50"/>
      <c r="C21" s="51"/>
      <c r="D21" s="51" t="s">
        <v>26</v>
      </c>
      <c r="E21" s="102">
        <f>SUM(E8:E19)</f>
        <v>0</v>
      </c>
      <c r="F21" s="102"/>
      <c r="G21" s="33" t="s">
        <v>40</v>
      </c>
      <c r="H21" s="35"/>
    </row>
    <row r="22" spans="1:8" ht="15.75" thickBot="1" x14ac:dyDescent="0.25">
      <c r="A22" s="52"/>
      <c r="B22" s="53"/>
      <c r="C22" s="54"/>
      <c r="D22" s="54" t="s">
        <v>27</v>
      </c>
      <c r="E22" s="103">
        <f>SUM(F9:F20)</f>
        <v>0.8791666666666671</v>
      </c>
      <c r="F22" s="103"/>
      <c r="G22" s="33" t="s">
        <v>40</v>
      </c>
      <c r="H22" s="35"/>
    </row>
    <row r="23" spans="1:8" ht="15.75" thickTop="1" x14ac:dyDescent="0.2">
      <c r="A23" s="33"/>
      <c r="B23" s="34"/>
      <c r="C23" s="34"/>
      <c r="D23" s="34"/>
      <c r="E23" s="33"/>
      <c r="F23" s="33"/>
      <c r="G23" s="33" t="s">
        <v>40</v>
      </c>
      <c r="H23" s="35"/>
    </row>
    <row r="24" spans="1:8" x14ac:dyDescent="0.2">
      <c r="A24" s="70"/>
      <c r="B24" s="71"/>
      <c r="C24" s="104" t="s">
        <v>30</v>
      </c>
      <c r="D24" s="104"/>
      <c r="E24" s="104"/>
      <c r="F24" s="72">
        <f>E22/F3</f>
        <v>5.275000000000003</v>
      </c>
      <c r="G24" s="33" t="s">
        <v>40</v>
      </c>
      <c r="H24" s="35"/>
    </row>
    <row r="25" spans="1:8" x14ac:dyDescent="0.2">
      <c r="A25" s="35"/>
      <c r="B25" s="36"/>
      <c r="C25" s="36"/>
      <c r="D25" s="36"/>
      <c r="E25" s="35"/>
      <c r="F25" s="35"/>
      <c r="G25" s="33" t="s">
        <v>40</v>
      </c>
      <c r="H25" s="35"/>
    </row>
    <row r="26" spans="1:8" x14ac:dyDescent="0.2">
      <c r="G26" s="33" t="s">
        <v>40</v>
      </c>
    </row>
    <row r="27" spans="1:8" x14ac:dyDescent="0.2">
      <c r="G27" s="33" t="s">
        <v>40</v>
      </c>
    </row>
    <row r="28" spans="1:8" x14ac:dyDescent="0.2">
      <c r="G28" s="33" t="s">
        <v>40</v>
      </c>
    </row>
    <row r="29" spans="1:8" x14ac:dyDescent="0.2">
      <c r="G29" s="33" t="s">
        <v>40</v>
      </c>
    </row>
    <row r="30" spans="1:8" x14ac:dyDescent="0.2">
      <c r="G30" s="33" t="s">
        <v>40</v>
      </c>
    </row>
    <row r="31" spans="1:8" x14ac:dyDescent="0.2">
      <c r="G31" s="33" t="s">
        <v>40</v>
      </c>
    </row>
    <row r="32" spans="1:8" x14ac:dyDescent="0.2">
      <c r="G32" s="33" t="s">
        <v>40</v>
      </c>
    </row>
  </sheetData>
  <mergeCells count="7">
    <mergeCell ref="A1:F1"/>
    <mergeCell ref="E20:F20"/>
    <mergeCell ref="E21:F21"/>
    <mergeCell ref="E22:F22"/>
    <mergeCell ref="C24:E24"/>
    <mergeCell ref="C2:F2"/>
    <mergeCell ref="A2:B2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portrait" r:id="rId1"/>
  <ignoredErrors>
    <ignoredError sqref="E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M16" sqref="M16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07" t="s">
        <v>35</v>
      </c>
      <c r="B1" s="108"/>
      <c r="C1" s="108"/>
      <c r="D1" s="108"/>
      <c r="E1" s="108"/>
      <c r="F1" s="108"/>
      <c r="G1" s="108"/>
      <c r="H1" s="108"/>
      <c r="I1" s="109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0" t="s">
        <v>9</v>
      </c>
      <c r="L2" s="111"/>
      <c r="M2" s="111"/>
      <c r="N2" s="111"/>
      <c r="O2" s="111"/>
      <c r="P2" s="112"/>
    </row>
    <row r="3" spans="1:16" x14ac:dyDescent="0.2">
      <c r="A3" s="3">
        <v>39629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39630</v>
      </c>
      <c r="B4" s="4"/>
      <c r="C4" s="4"/>
      <c r="D4" s="4"/>
      <c r="E4" s="4"/>
      <c r="F4" s="5">
        <f>(IF(AND(C4&gt;0,D4&gt;0),D4-C4,0))</f>
        <v>0</v>
      </c>
      <c r="G4" s="5">
        <f t="shared" ref="G4" si="0">IF(AND(WEEKDAY(A4)&gt;1,WEEKDAY(A4)&lt;7),IF(((E4-D4)+(C4-B4))&gt;0,$P$4,0),"")</f>
        <v>0</v>
      </c>
      <c r="H4" s="5">
        <f t="shared" ref="H4" si="1">IF(G4&lt;&gt;0,(E4-D4)+(C4-B4),0)</f>
        <v>0</v>
      </c>
      <c r="I4" s="5">
        <f t="shared" ref="I4" si="2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39631</v>
      </c>
      <c r="B5" s="4"/>
      <c r="C5" s="4"/>
      <c r="D5" s="4"/>
      <c r="E5" s="4"/>
      <c r="F5" s="5">
        <f t="shared" ref="F5:F33" si="3">(IF(AND(C5&gt;0,D5&gt;0),D5-C5,0))</f>
        <v>0</v>
      </c>
      <c r="G5" s="5">
        <f t="shared" ref="G5:G33" si="4">IF(AND(WEEKDAY(A5)&gt;1,WEEKDAY(A5)&lt;7),IF(((E5-D5)+(C5-B5))&gt;0,$P$4,0),"")</f>
        <v>0</v>
      </c>
      <c r="H5" s="5">
        <f t="shared" ref="H5:H33" si="5">IF(G5&lt;&gt;0,(E5-D5)+(C5-B5),0)</f>
        <v>0</v>
      </c>
      <c r="I5" s="5">
        <f t="shared" ref="I5:I33" si="6">IF(G5&lt;&gt;"",H5-G5,0)</f>
        <v>0</v>
      </c>
    </row>
    <row r="6" spans="1:16" x14ac:dyDescent="0.2">
      <c r="A6" s="3">
        <v>39632</v>
      </c>
      <c r="B6" s="4"/>
      <c r="C6" s="4"/>
      <c r="D6" s="4"/>
      <c r="E6" s="4"/>
      <c r="F6" s="5">
        <f t="shared" si="3"/>
        <v>0</v>
      </c>
      <c r="G6" s="5">
        <f t="shared" si="4"/>
        <v>0</v>
      </c>
      <c r="H6" s="5">
        <f t="shared" si="5"/>
        <v>0</v>
      </c>
      <c r="I6" s="5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39633</v>
      </c>
      <c r="B7" s="4"/>
      <c r="C7" s="4"/>
      <c r="D7" s="4"/>
      <c r="E7" s="4"/>
      <c r="F7" s="5">
        <f t="shared" si="3"/>
        <v>0</v>
      </c>
      <c r="G7" s="5">
        <f t="shared" si="4"/>
        <v>0</v>
      </c>
      <c r="H7" s="5">
        <f t="shared" si="5"/>
        <v>0</v>
      </c>
      <c r="I7" s="5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39634</v>
      </c>
      <c r="B8" s="4"/>
      <c r="C8" s="4"/>
      <c r="D8" s="4"/>
      <c r="E8" s="4"/>
      <c r="F8" s="5">
        <f t="shared" si="3"/>
        <v>0</v>
      </c>
      <c r="G8" s="5">
        <f t="shared" si="4"/>
        <v>0</v>
      </c>
      <c r="H8" s="5">
        <f t="shared" si="5"/>
        <v>0</v>
      </c>
      <c r="I8" s="5">
        <f t="shared" si="6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39635</v>
      </c>
      <c r="B9" s="4"/>
      <c r="C9" s="4"/>
      <c r="D9" s="4"/>
      <c r="E9" s="4"/>
      <c r="F9" s="5">
        <f t="shared" si="3"/>
        <v>0</v>
      </c>
      <c r="G9" s="5" t="str">
        <f t="shared" si="4"/>
        <v/>
      </c>
      <c r="H9" s="5">
        <f t="shared" si="5"/>
        <v>0</v>
      </c>
      <c r="I9" s="5">
        <f t="shared" si="6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39636</v>
      </c>
      <c r="B10" s="4"/>
      <c r="C10" s="4"/>
      <c r="D10" s="4"/>
      <c r="E10" s="4"/>
      <c r="F10" s="5">
        <f t="shared" si="3"/>
        <v>0</v>
      </c>
      <c r="G10" s="5" t="str">
        <f t="shared" si="4"/>
        <v/>
      </c>
      <c r="H10" s="5">
        <f t="shared" si="5"/>
        <v>0</v>
      </c>
      <c r="I10" s="5">
        <f t="shared" si="6"/>
        <v>0</v>
      </c>
    </row>
    <row r="11" spans="1:16" x14ac:dyDescent="0.2">
      <c r="A11" s="3">
        <v>39637</v>
      </c>
      <c r="B11" s="4"/>
      <c r="C11" s="4"/>
      <c r="D11" s="4"/>
      <c r="E11" s="4"/>
      <c r="F11" s="5">
        <f t="shared" si="3"/>
        <v>0</v>
      </c>
      <c r="G11" s="5">
        <f t="shared" si="4"/>
        <v>0</v>
      </c>
      <c r="H11" s="5">
        <f t="shared" si="5"/>
        <v>0</v>
      </c>
      <c r="I11" s="5">
        <f t="shared" si="6"/>
        <v>0</v>
      </c>
    </row>
    <row r="12" spans="1:16" x14ac:dyDescent="0.2">
      <c r="A12" s="3">
        <v>39638</v>
      </c>
      <c r="B12" s="4"/>
      <c r="C12" s="4"/>
      <c r="D12" s="4"/>
      <c r="E12" s="4"/>
      <c r="F12" s="5">
        <f t="shared" si="3"/>
        <v>0</v>
      </c>
      <c r="G12" s="5">
        <f t="shared" si="4"/>
        <v>0</v>
      </c>
      <c r="H12" s="5">
        <f t="shared" si="5"/>
        <v>0</v>
      </c>
      <c r="I12" s="5">
        <f t="shared" si="6"/>
        <v>0</v>
      </c>
    </row>
    <row r="13" spans="1:16" x14ac:dyDescent="0.2">
      <c r="A13" s="3">
        <v>39639</v>
      </c>
      <c r="B13" s="4"/>
      <c r="C13" s="4"/>
      <c r="D13" s="4"/>
      <c r="E13" s="4"/>
      <c r="F13" s="5">
        <f t="shared" si="3"/>
        <v>0</v>
      </c>
      <c r="G13" s="5">
        <f t="shared" si="4"/>
        <v>0</v>
      </c>
      <c r="H13" s="5">
        <f t="shared" si="5"/>
        <v>0</v>
      </c>
      <c r="I13" s="5">
        <f t="shared" si="6"/>
        <v>0</v>
      </c>
    </row>
    <row r="14" spans="1:16" x14ac:dyDescent="0.2">
      <c r="A14" s="3">
        <v>39640</v>
      </c>
      <c r="B14" s="4"/>
      <c r="C14" s="4"/>
      <c r="D14" s="4"/>
      <c r="E14" s="4"/>
      <c r="F14" s="5">
        <f t="shared" si="3"/>
        <v>0</v>
      </c>
      <c r="G14" s="5">
        <f t="shared" si="4"/>
        <v>0</v>
      </c>
      <c r="H14" s="5">
        <f t="shared" si="5"/>
        <v>0</v>
      </c>
      <c r="I14" s="5">
        <f t="shared" si="6"/>
        <v>0</v>
      </c>
    </row>
    <row r="15" spans="1:16" x14ac:dyDescent="0.2">
      <c r="A15" s="3">
        <v>39641</v>
      </c>
      <c r="B15" s="4"/>
      <c r="C15" s="4"/>
      <c r="D15" s="4"/>
      <c r="E15" s="4"/>
      <c r="F15" s="5">
        <f t="shared" si="3"/>
        <v>0</v>
      </c>
      <c r="G15" s="5">
        <f t="shared" si="4"/>
        <v>0</v>
      </c>
      <c r="H15" s="5">
        <f t="shared" si="5"/>
        <v>0</v>
      </c>
      <c r="I15" s="5">
        <f t="shared" si="6"/>
        <v>0</v>
      </c>
    </row>
    <row r="16" spans="1:16" x14ac:dyDescent="0.2">
      <c r="A16" s="3">
        <v>39642</v>
      </c>
      <c r="B16" s="4"/>
      <c r="C16" s="4"/>
      <c r="D16" s="4"/>
      <c r="E16" s="4"/>
      <c r="F16" s="5">
        <f t="shared" si="3"/>
        <v>0</v>
      </c>
      <c r="G16" s="5" t="str">
        <f t="shared" si="4"/>
        <v/>
      </c>
      <c r="H16" s="5">
        <f t="shared" si="5"/>
        <v>0</v>
      </c>
      <c r="I16" s="5">
        <f t="shared" si="6"/>
        <v>0</v>
      </c>
    </row>
    <row r="17" spans="1:11" x14ac:dyDescent="0.2">
      <c r="A17" s="3">
        <v>39643</v>
      </c>
      <c r="B17" s="4"/>
      <c r="C17" s="4"/>
      <c r="D17" s="4"/>
      <c r="E17" s="4"/>
      <c r="F17" s="5">
        <f t="shared" si="3"/>
        <v>0</v>
      </c>
      <c r="G17" s="5" t="str">
        <f t="shared" si="4"/>
        <v/>
      </c>
      <c r="H17" s="5">
        <f t="shared" si="5"/>
        <v>0</v>
      </c>
      <c r="I17" s="5">
        <f t="shared" si="6"/>
        <v>0</v>
      </c>
    </row>
    <row r="18" spans="1:11" x14ac:dyDescent="0.2">
      <c r="A18" s="3">
        <v>39644</v>
      </c>
      <c r="B18" s="4"/>
      <c r="C18" s="4"/>
      <c r="D18" s="4"/>
      <c r="E18" s="4"/>
      <c r="F18" s="5">
        <f t="shared" si="3"/>
        <v>0</v>
      </c>
      <c r="G18" s="5">
        <f t="shared" si="4"/>
        <v>0</v>
      </c>
      <c r="H18" s="5">
        <f t="shared" si="5"/>
        <v>0</v>
      </c>
      <c r="I18" s="5">
        <f t="shared" si="6"/>
        <v>0</v>
      </c>
    </row>
    <row r="19" spans="1:11" x14ac:dyDescent="0.2">
      <c r="A19" s="3">
        <v>39645</v>
      </c>
      <c r="B19" s="4"/>
      <c r="C19" s="4"/>
      <c r="D19" s="4"/>
      <c r="E19" s="4"/>
      <c r="F19" s="5">
        <f t="shared" si="3"/>
        <v>0</v>
      </c>
      <c r="G19" s="5">
        <f t="shared" si="4"/>
        <v>0</v>
      </c>
      <c r="H19" s="5">
        <f t="shared" si="5"/>
        <v>0</v>
      </c>
      <c r="I19" s="5">
        <f t="shared" si="6"/>
        <v>0</v>
      </c>
    </row>
    <row r="20" spans="1:11" x14ac:dyDescent="0.2">
      <c r="A20" s="3">
        <v>39646</v>
      </c>
      <c r="B20" s="4"/>
      <c r="C20" s="4"/>
      <c r="D20" s="4"/>
      <c r="E20" s="4"/>
      <c r="F20" s="5">
        <f t="shared" si="3"/>
        <v>0</v>
      </c>
      <c r="G20" s="5">
        <f t="shared" si="4"/>
        <v>0</v>
      </c>
      <c r="H20" s="5">
        <f t="shared" si="5"/>
        <v>0</v>
      </c>
      <c r="I20" s="5">
        <f t="shared" si="6"/>
        <v>0</v>
      </c>
      <c r="K20" s="7"/>
    </row>
    <row r="21" spans="1:11" x14ac:dyDescent="0.2">
      <c r="A21" s="3">
        <v>39647</v>
      </c>
      <c r="B21" s="4"/>
      <c r="C21" s="4"/>
      <c r="D21" s="4"/>
      <c r="E21" s="4"/>
      <c r="F21" s="5">
        <f t="shared" si="3"/>
        <v>0</v>
      </c>
      <c r="G21" s="5">
        <f t="shared" si="4"/>
        <v>0</v>
      </c>
      <c r="H21" s="5">
        <f t="shared" si="5"/>
        <v>0</v>
      </c>
      <c r="I21" s="5">
        <f t="shared" si="6"/>
        <v>0</v>
      </c>
    </row>
    <row r="22" spans="1:11" x14ac:dyDescent="0.2">
      <c r="A22" s="3">
        <v>39648</v>
      </c>
      <c r="B22" s="4"/>
      <c r="C22" s="4"/>
      <c r="D22" s="4"/>
      <c r="E22" s="4"/>
      <c r="F22" s="5">
        <f t="shared" si="3"/>
        <v>0</v>
      </c>
      <c r="G22" s="5">
        <f t="shared" si="4"/>
        <v>0</v>
      </c>
      <c r="H22" s="5">
        <f t="shared" si="5"/>
        <v>0</v>
      </c>
      <c r="I22" s="5">
        <f t="shared" si="6"/>
        <v>0</v>
      </c>
    </row>
    <row r="23" spans="1:11" x14ac:dyDescent="0.2">
      <c r="A23" s="3">
        <v>39649</v>
      </c>
      <c r="B23" s="4"/>
      <c r="C23" s="4"/>
      <c r="D23" s="4"/>
      <c r="E23" s="4"/>
      <c r="F23" s="5">
        <f t="shared" si="3"/>
        <v>0</v>
      </c>
      <c r="G23" s="5" t="str">
        <f t="shared" si="4"/>
        <v/>
      </c>
      <c r="H23" s="5">
        <f t="shared" si="5"/>
        <v>0</v>
      </c>
      <c r="I23" s="5">
        <f t="shared" si="6"/>
        <v>0</v>
      </c>
    </row>
    <row r="24" spans="1:11" x14ac:dyDescent="0.2">
      <c r="A24" s="3">
        <v>39650</v>
      </c>
      <c r="B24" s="4"/>
      <c r="C24" s="4"/>
      <c r="D24" s="4"/>
      <c r="E24" s="4"/>
      <c r="F24" s="5">
        <f t="shared" si="3"/>
        <v>0</v>
      </c>
      <c r="G24" s="5" t="str">
        <f t="shared" si="4"/>
        <v/>
      </c>
      <c r="H24" s="5">
        <f t="shared" si="5"/>
        <v>0</v>
      </c>
      <c r="I24" s="5">
        <f t="shared" si="6"/>
        <v>0</v>
      </c>
    </row>
    <row r="25" spans="1:11" x14ac:dyDescent="0.2">
      <c r="A25" s="3">
        <v>39651</v>
      </c>
      <c r="B25" s="4"/>
      <c r="C25" s="4"/>
      <c r="D25" s="4"/>
      <c r="E25" s="4"/>
      <c r="F25" s="5">
        <f t="shared" si="3"/>
        <v>0</v>
      </c>
      <c r="G25" s="5">
        <f t="shared" si="4"/>
        <v>0</v>
      </c>
      <c r="H25" s="5">
        <f t="shared" si="5"/>
        <v>0</v>
      </c>
      <c r="I25" s="5">
        <f t="shared" si="6"/>
        <v>0</v>
      </c>
    </row>
    <row r="26" spans="1:11" x14ac:dyDescent="0.2">
      <c r="A26" s="3">
        <v>39652</v>
      </c>
      <c r="B26" s="4"/>
      <c r="C26" s="4"/>
      <c r="D26" s="4"/>
      <c r="E26" s="4"/>
      <c r="F26" s="5">
        <f t="shared" si="3"/>
        <v>0</v>
      </c>
      <c r="G26" s="5">
        <f t="shared" si="4"/>
        <v>0</v>
      </c>
      <c r="H26" s="5">
        <f t="shared" si="5"/>
        <v>0</v>
      </c>
      <c r="I26" s="5">
        <f t="shared" si="6"/>
        <v>0</v>
      </c>
    </row>
    <row r="27" spans="1:11" x14ac:dyDescent="0.2">
      <c r="A27" s="3">
        <v>39653</v>
      </c>
      <c r="B27" s="4"/>
      <c r="C27" s="4"/>
      <c r="D27" s="4"/>
      <c r="E27" s="4"/>
      <c r="F27" s="5">
        <f t="shared" si="3"/>
        <v>0</v>
      </c>
      <c r="G27" s="5">
        <f t="shared" si="4"/>
        <v>0</v>
      </c>
      <c r="H27" s="5">
        <f t="shared" si="5"/>
        <v>0</v>
      </c>
      <c r="I27" s="5">
        <f t="shared" si="6"/>
        <v>0</v>
      </c>
    </row>
    <row r="28" spans="1:11" x14ac:dyDescent="0.2">
      <c r="A28" s="3">
        <v>39654</v>
      </c>
      <c r="B28" s="4"/>
      <c r="C28" s="4"/>
      <c r="D28" s="4"/>
      <c r="E28" s="4"/>
      <c r="F28" s="5">
        <f t="shared" si="3"/>
        <v>0</v>
      </c>
      <c r="G28" s="5">
        <f t="shared" si="4"/>
        <v>0</v>
      </c>
      <c r="H28" s="5">
        <f t="shared" si="5"/>
        <v>0</v>
      </c>
      <c r="I28" s="5">
        <f t="shared" si="6"/>
        <v>0</v>
      </c>
    </row>
    <row r="29" spans="1:11" x14ac:dyDescent="0.2">
      <c r="A29" s="3">
        <v>39655</v>
      </c>
      <c r="B29" s="4"/>
      <c r="C29" s="4"/>
      <c r="D29" s="4"/>
      <c r="E29" s="4"/>
      <c r="F29" s="5">
        <f t="shared" si="3"/>
        <v>0</v>
      </c>
      <c r="G29" s="5">
        <f t="shared" si="4"/>
        <v>0</v>
      </c>
      <c r="H29" s="5">
        <f t="shared" si="5"/>
        <v>0</v>
      </c>
      <c r="I29" s="5">
        <f t="shared" si="6"/>
        <v>0</v>
      </c>
      <c r="K29" s="19"/>
    </row>
    <row r="30" spans="1:11" x14ac:dyDescent="0.2">
      <c r="A30" s="3">
        <v>39656</v>
      </c>
      <c r="B30" s="4"/>
      <c r="C30" s="4"/>
      <c r="D30" s="4"/>
      <c r="E30" s="4"/>
      <c r="F30" s="5">
        <f t="shared" si="3"/>
        <v>0</v>
      </c>
      <c r="G30" s="5" t="str">
        <f t="shared" si="4"/>
        <v/>
      </c>
      <c r="H30" s="5">
        <f t="shared" si="5"/>
        <v>0</v>
      </c>
      <c r="I30" s="5">
        <f t="shared" si="6"/>
        <v>0</v>
      </c>
    </row>
    <row r="31" spans="1:11" x14ac:dyDescent="0.2">
      <c r="A31" s="3">
        <v>39657</v>
      </c>
      <c r="B31" s="4"/>
      <c r="C31" s="4"/>
      <c r="D31" s="4"/>
      <c r="E31" s="4"/>
      <c r="F31" s="5">
        <f t="shared" si="3"/>
        <v>0</v>
      </c>
      <c r="G31" s="5" t="str">
        <f t="shared" si="4"/>
        <v/>
      </c>
      <c r="H31" s="5">
        <f t="shared" si="5"/>
        <v>0</v>
      </c>
      <c r="I31" s="5">
        <f t="shared" si="6"/>
        <v>0</v>
      </c>
    </row>
    <row r="32" spans="1:11" x14ac:dyDescent="0.2">
      <c r="A32" s="3">
        <v>39658</v>
      </c>
      <c r="B32" s="4"/>
      <c r="C32" s="4"/>
      <c r="D32" s="4"/>
      <c r="E32" s="4"/>
      <c r="F32" s="5">
        <f t="shared" si="3"/>
        <v>0</v>
      </c>
      <c r="G32" s="5">
        <f t="shared" si="4"/>
        <v>0</v>
      </c>
      <c r="H32" s="5">
        <f t="shared" si="5"/>
        <v>0</v>
      </c>
      <c r="I32" s="5">
        <f t="shared" si="6"/>
        <v>0</v>
      </c>
    </row>
    <row r="33" spans="1:9" x14ac:dyDescent="0.2">
      <c r="A33" s="3">
        <v>39659</v>
      </c>
      <c r="B33" s="4"/>
      <c r="C33" s="4"/>
      <c r="D33" s="4"/>
      <c r="E33" s="4"/>
      <c r="F33" s="5">
        <f t="shared" si="3"/>
        <v>0</v>
      </c>
      <c r="G33" s="5">
        <f t="shared" si="4"/>
        <v>0</v>
      </c>
      <c r="H33" s="5">
        <f t="shared" si="5"/>
        <v>0</v>
      </c>
      <c r="I33" s="5">
        <f t="shared" si="6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39" priority="19" stopIfTrue="1" operator="equal">
      <formula>0</formula>
    </cfRule>
    <cfRule type="cellIs" dxfId="38" priority="20" stopIfTrue="1" operator="greaterThan">
      <formula>0</formula>
    </cfRule>
    <cfRule type="cellIs" dxfId="37" priority="21" stopIfTrue="1" operator="lessThan">
      <formula>0</formula>
    </cfRule>
  </conditionalFormatting>
  <conditionalFormatting sqref="F3:F33">
    <cfRule type="cellIs" dxfId="36" priority="17" stopIfTrue="1" operator="lessThanOrEqual">
      <formula>0.0833333333333333</formula>
    </cfRule>
    <cfRule type="cellIs" dxfId="35" priority="18" stopIfTrue="1" operator="greaterThan">
      <formula>0.0833333333333333</formula>
    </cfRule>
  </conditionalFormatting>
  <conditionalFormatting sqref="I3:I33">
    <cfRule type="cellIs" dxfId="34" priority="15" stopIfTrue="1" operator="greaterThanOrEqual">
      <formula>0</formula>
    </cfRule>
    <cfRule type="cellIs" dxfId="33" priority="16" stopIfTrue="1" operator="lessThan">
      <formula>0</formula>
    </cfRule>
  </conditionalFormatting>
  <conditionalFormatting sqref="H3:H33">
    <cfRule type="cellIs" dxfId="32" priority="13" stopIfTrue="1" operator="greaterThanOrEqual">
      <formula>0.333333333333333</formula>
    </cfRule>
    <cfRule type="cellIs" dxfId="31" priority="14" stopIfTrue="1" operator="lessThan">
      <formula>0.333333333333333</formula>
    </cfRule>
  </conditionalFormatting>
  <conditionalFormatting sqref="F3">
    <cfRule type="cellIs" dxfId="30" priority="11" stopIfTrue="1" operator="lessThanOrEqual">
      <formula>0.0833333333333333</formula>
    </cfRule>
    <cfRule type="cellIs" dxfId="29" priority="12" stopIfTrue="1" operator="greaterThan">
      <formula>0.0833333333333333</formula>
    </cfRule>
  </conditionalFormatting>
  <conditionalFormatting sqref="F4:F33">
    <cfRule type="cellIs" dxfId="28" priority="9" stopIfTrue="1" operator="lessThanOrEqual">
      <formula>0.0833333333333333</formula>
    </cfRule>
    <cfRule type="cellIs" dxfId="27" priority="10" stopIfTrue="1" operator="greaterThan">
      <formula>0.0833333333333333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4"/>
  <sheetViews>
    <sheetView tabSelected="1" workbookViewId="0">
      <selection activeCell="A27" sqref="A27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10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07" t="s">
        <v>37</v>
      </c>
      <c r="B1" s="108"/>
      <c r="C1" s="108"/>
      <c r="D1" s="108"/>
      <c r="E1" s="108"/>
      <c r="F1" s="108"/>
      <c r="G1" s="108"/>
      <c r="H1" s="108"/>
      <c r="I1" s="109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0" t="s">
        <v>9</v>
      </c>
      <c r="L2" s="111"/>
      <c r="M2" s="111"/>
      <c r="N2" s="111"/>
      <c r="O2" s="111"/>
      <c r="P2" s="112"/>
    </row>
    <row r="3" spans="1:16" x14ac:dyDescent="0.2">
      <c r="A3" s="3">
        <v>39660</v>
      </c>
      <c r="B3" s="4">
        <v>0.33333333333333331</v>
      </c>
      <c r="C3" s="4">
        <v>0.5</v>
      </c>
      <c r="D3" s="4">
        <v>0.54166666666666663</v>
      </c>
      <c r="E3" s="4">
        <v>0.54166666666666663</v>
      </c>
      <c r="F3" s="5">
        <f>(IF(AND(C3&gt;0,D3&gt;0),D3-C3,0))</f>
        <v>4.166666666666663E-2</v>
      </c>
      <c r="G3" s="5">
        <f t="shared" ref="G3" si="0">IF(AND(WEEKDAY(A3)&gt;1,WEEKDAY(A3)&lt;7),IF(((E3-D3)+(C3-B3))&gt;0,$P$4,0),"")</f>
        <v>0.16666666666666666</v>
      </c>
      <c r="H3" s="5">
        <f t="shared" ref="H3" si="1">IF(G3&lt;&gt;0,(E3-D3)+(C3-B3),0)</f>
        <v>0.16666666666666669</v>
      </c>
      <c r="I3" s="5">
        <f t="shared" ref="I3" si="2">IF(G3&lt;&gt;"",H3-G3,0)</f>
        <v>2.7755575615628914E-17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39661</v>
      </c>
      <c r="B4" s="4">
        <v>0.33333333333333331</v>
      </c>
      <c r="C4" s="4">
        <v>0.5</v>
      </c>
      <c r="D4" s="4">
        <v>0.54166666666666663</v>
      </c>
      <c r="E4" s="4">
        <v>0.54166666666666663</v>
      </c>
      <c r="F4" s="5">
        <f>(IF(AND(C4&gt;0,D4&gt;0),D4-C4,0))</f>
        <v>4.166666666666663E-2</v>
      </c>
      <c r="G4" s="5">
        <f t="shared" ref="G4:G5" si="3">IF(AND(WEEKDAY(A4)&gt;1,WEEKDAY(A4)&lt;7),IF(((E4-D4)+(C4-B4))&gt;0,$P$4,0),"")</f>
        <v>0.16666666666666666</v>
      </c>
      <c r="H4" s="5">
        <f t="shared" ref="H4:H5" si="4">IF(G4&lt;&gt;0,(E4-D4)+(C4-B4),0)</f>
        <v>0.16666666666666669</v>
      </c>
      <c r="I4" s="5">
        <f t="shared" ref="I4:I5" si="5">IF(G4&lt;&gt;"",H4-G4,0)</f>
        <v>2.7755575615628914E-17</v>
      </c>
      <c r="J4" s="90">
        <f t="shared" ref="J4:J33" si="6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39662</v>
      </c>
      <c r="B5" s="4">
        <v>0.33333333333333331</v>
      </c>
      <c r="C5" s="4">
        <v>0.5</v>
      </c>
      <c r="D5" s="4">
        <v>0.54166666666666663</v>
      </c>
      <c r="E5" s="4">
        <v>0.54166666666666663</v>
      </c>
      <c r="F5" s="5">
        <f t="shared" ref="F5:F33" si="7">(IF(AND(C5&gt;0,D5&gt;0),D5-C5,0))</f>
        <v>4.166666666666663E-2</v>
      </c>
      <c r="G5" s="5">
        <f t="shared" si="3"/>
        <v>0.16666666666666666</v>
      </c>
      <c r="H5" s="5">
        <f t="shared" si="4"/>
        <v>0.16666666666666669</v>
      </c>
      <c r="I5" s="5">
        <f t="shared" si="5"/>
        <v>2.7755575615628914E-17</v>
      </c>
      <c r="J5" s="90">
        <f t="shared" si="6"/>
        <v>1</v>
      </c>
    </row>
    <row r="6" spans="1:16" x14ac:dyDescent="0.2">
      <c r="A6" s="3">
        <v>39663</v>
      </c>
      <c r="B6" s="4"/>
      <c r="C6" s="4"/>
      <c r="D6" s="4"/>
      <c r="E6" s="4"/>
      <c r="F6" s="5">
        <f t="shared" si="7"/>
        <v>0</v>
      </c>
      <c r="G6" s="5" t="str">
        <f t="shared" ref="G6:G33" si="8">IF(AND(WEEKDAY(A6)&gt;1,WEEKDAY(A6)&lt;7),IF(((E6-D6)+(C6-B6))&gt;0,$P$4,0),"")</f>
        <v/>
      </c>
      <c r="H6" s="5">
        <f t="shared" ref="H6:H33" si="9">IF(G6&lt;&gt;0,(E6-D6)+(C6-B6),0)</f>
        <v>0</v>
      </c>
      <c r="I6" s="5">
        <f t="shared" ref="I6:I33" si="10">IF(G6&lt;&gt;"",H6-G6,0)</f>
        <v>0</v>
      </c>
      <c r="J6" s="90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39664</v>
      </c>
      <c r="B7" s="4"/>
      <c r="C7" s="4"/>
      <c r="D7" s="4"/>
      <c r="E7" s="4"/>
      <c r="F7" s="5">
        <f t="shared" si="7"/>
        <v>0</v>
      </c>
      <c r="G7" s="5" t="str">
        <f t="shared" si="8"/>
        <v/>
      </c>
      <c r="H7" s="5">
        <f t="shared" si="9"/>
        <v>0</v>
      </c>
      <c r="I7" s="5">
        <f t="shared" si="10"/>
        <v>0</v>
      </c>
      <c r="J7" s="90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39665</v>
      </c>
      <c r="B8" s="4">
        <v>0.33333333333333331</v>
      </c>
      <c r="C8" s="4">
        <v>0.5</v>
      </c>
      <c r="D8" s="4">
        <v>0.54166666666666663</v>
      </c>
      <c r="E8" s="4">
        <v>0.54166666666666663</v>
      </c>
      <c r="F8" s="5">
        <f t="shared" si="7"/>
        <v>4.166666666666663E-2</v>
      </c>
      <c r="G8" s="5">
        <f t="shared" si="8"/>
        <v>0.16666666666666666</v>
      </c>
      <c r="H8" s="5">
        <f t="shared" si="9"/>
        <v>0.16666666666666669</v>
      </c>
      <c r="I8" s="5">
        <f t="shared" si="10"/>
        <v>2.7755575615628914E-17</v>
      </c>
      <c r="J8" s="90">
        <f t="shared" si="6"/>
        <v>1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39666</v>
      </c>
      <c r="B9" s="4">
        <v>0.33333333333333331</v>
      </c>
      <c r="C9" s="4">
        <v>0.5</v>
      </c>
      <c r="D9" s="4">
        <v>0.54166666666666663</v>
      </c>
      <c r="E9" s="4">
        <v>0.54166666666666663</v>
      </c>
      <c r="F9" s="5">
        <f t="shared" si="7"/>
        <v>4.166666666666663E-2</v>
      </c>
      <c r="G9" s="5">
        <f t="shared" si="8"/>
        <v>0.16666666666666666</v>
      </c>
      <c r="H9" s="5">
        <f t="shared" si="9"/>
        <v>0.16666666666666669</v>
      </c>
      <c r="I9" s="5">
        <f t="shared" si="10"/>
        <v>2.7755575615628914E-17</v>
      </c>
      <c r="J9" s="90">
        <f t="shared" si="6"/>
        <v>1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39667</v>
      </c>
      <c r="B10" s="4">
        <v>0.35069444444444442</v>
      </c>
      <c r="C10" s="4">
        <v>0.5395833333333333</v>
      </c>
      <c r="D10" s="4">
        <v>0.66319444444444442</v>
      </c>
      <c r="E10" s="4">
        <v>0.68055555555555547</v>
      </c>
      <c r="F10" s="5">
        <f t="shared" si="7"/>
        <v>0.12361111111111112</v>
      </c>
      <c r="G10" s="5">
        <f t="shared" si="8"/>
        <v>0.16666666666666666</v>
      </c>
      <c r="H10" s="5">
        <f t="shared" si="9"/>
        <v>0.20624999999999993</v>
      </c>
      <c r="I10" s="5">
        <f t="shared" si="10"/>
        <v>3.9583333333333276E-2</v>
      </c>
      <c r="J10" s="90">
        <f t="shared" si="6"/>
        <v>1</v>
      </c>
    </row>
    <row r="11" spans="1:16" x14ac:dyDescent="0.2">
      <c r="A11" s="3">
        <v>39668</v>
      </c>
      <c r="B11" s="4">
        <v>0.3263888888888889</v>
      </c>
      <c r="C11" s="4">
        <v>0.53125</v>
      </c>
      <c r="D11" s="4">
        <v>0.55902777777777779</v>
      </c>
      <c r="E11" s="4">
        <v>0.57291666666666663</v>
      </c>
      <c r="F11" s="5">
        <f t="shared" si="7"/>
        <v>2.777777777777779E-2</v>
      </c>
      <c r="G11" s="5">
        <f t="shared" si="8"/>
        <v>0.16666666666666666</v>
      </c>
      <c r="H11" s="5">
        <f t="shared" si="9"/>
        <v>0.21874999999999994</v>
      </c>
      <c r="I11" s="5">
        <f t="shared" si="10"/>
        <v>5.2083333333333287E-2</v>
      </c>
      <c r="J11" s="90">
        <f t="shared" si="6"/>
        <v>1</v>
      </c>
    </row>
    <row r="12" spans="1:16" x14ac:dyDescent="0.2">
      <c r="A12" s="3">
        <v>39669</v>
      </c>
      <c r="B12" s="4">
        <v>0.46527777777777773</v>
      </c>
      <c r="C12" s="4">
        <v>0.55555555555555558</v>
      </c>
      <c r="D12" s="4">
        <v>0.56597222222222221</v>
      </c>
      <c r="E12" s="4">
        <v>0.69791666666666663</v>
      </c>
      <c r="F12" s="5">
        <f t="shared" si="7"/>
        <v>1.041666666666663E-2</v>
      </c>
      <c r="G12" s="5">
        <f t="shared" si="8"/>
        <v>0.16666666666666666</v>
      </c>
      <c r="H12" s="5">
        <f t="shared" si="9"/>
        <v>0.22222222222222227</v>
      </c>
      <c r="I12" s="5">
        <f t="shared" si="10"/>
        <v>5.5555555555555608E-2</v>
      </c>
      <c r="J12" s="90">
        <f t="shared" si="6"/>
        <v>1</v>
      </c>
    </row>
    <row r="13" spans="1:16" x14ac:dyDescent="0.2">
      <c r="A13" s="3">
        <v>39670</v>
      </c>
      <c r="B13" s="4"/>
      <c r="C13" s="4"/>
      <c r="D13" s="4"/>
      <c r="E13" s="4"/>
      <c r="F13" s="5">
        <f t="shared" si="7"/>
        <v>0</v>
      </c>
      <c r="G13" s="5" t="str">
        <f t="shared" si="8"/>
        <v/>
      </c>
      <c r="H13" s="5">
        <f t="shared" si="9"/>
        <v>0</v>
      </c>
      <c r="I13" s="5">
        <f t="shared" si="10"/>
        <v>0</v>
      </c>
      <c r="J13" s="90">
        <f t="shared" si="6"/>
        <v>0</v>
      </c>
    </row>
    <row r="14" spans="1:16" x14ac:dyDescent="0.2">
      <c r="A14" s="3">
        <v>39671</v>
      </c>
      <c r="B14" s="4"/>
      <c r="C14" s="4"/>
      <c r="D14" s="4"/>
      <c r="E14" s="4"/>
      <c r="F14" s="5">
        <f t="shared" si="7"/>
        <v>0</v>
      </c>
      <c r="G14" s="5" t="str">
        <f t="shared" si="8"/>
        <v/>
      </c>
      <c r="H14" s="5">
        <f t="shared" si="9"/>
        <v>0</v>
      </c>
      <c r="I14" s="5">
        <f t="shared" si="10"/>
        <v>0</v>
      </c>
      <c r="J14" s="90">
        <f t="shared" si="6"/>
        <v>0</v>
      </c>
    </row>
    <row r="15" spans="1:16" x14ac:dyDescent="0.2">
      <c r="A15" s="3">
        <v>39672</v>
      </c>
      <c r="B15" s="4">
        <v>0.42708333333333331</v>
      </c>
      <c r="C15" s="4">
        <v>0.52083333333333337</v>
      </c>
      <c r="D15" s="4">
        <v>0.54861111111111105</v>
      </c>
      <c r="E15" s="4">
        <v>0.71527777777777779</v>
      </c>
      <c r="F15" s="5">
        <f t="shared" si="7"/>
        <v>2.7777777777777679E-2</v>
      </c>
      <c r="G15" s="5">
        <f t="shared" si="8"/>
        <v>0.16666666666666666</v>
      </c>
      <c r="H15" s="5">
        <f t="shared" si="9"/>
        <v>0.2604166666666668</v>
      </c>
      <c r="I15" s="5">
        <f t="shared" si="10"/>
        <v>9.3750000000000139E-2</v>
      </c>
      <c r="J15" s="90">
        <f t="shared" si="6"/>
        <v>1</v>
      </c>
    </row>
    <row r="16" spans="1:16" x14ac:dyDescent="0.2">
      <c r="A16" s="3">
        <v>39673</v>
      </c>
      <c r="B16" s="4">
        <v>0.42708333333333331</v>
      </c>
      <c r="C16" s="4">
        <v>0.52777777777777779</v>
      </c>
      <c r="D16" s="4">
        <v>0.54861111111111105</v>
      </c>
      <c r="E16" s="4">
        <v>0.70833333333333337</v>
      </c>
      <c r="F16" s="5">
        <f t="shared" si="7"/>
        <v>2.0833333333333259E-2</v>
      </c>
      <c r="G16" s="5">
        <f t="shared" si="8"/>
        <v>0.16666666666666666</v>
      </c>
      <c r="H16" s="5">
        <f t="shared" si="9"/>
        <v>0.2604166666666668</v>
      </c>
      <c r="I16" s="5">
        <f t="shared" si="10"/>
        <v>9.3750000000000139E-2</v>
      </c>
      <c r="J16" s="90">
        <f t="shared" si="6"/>
        <v>1</v>
      </c>
    </row>
    <row r="17" spans="1:11" x14ac:dyDescent="0.2">
      <c r="A17" s="3">
        <v>39674</v>
      </c>
      <c r="B17" s="4"/>
      <c r="C17" s="4"/>
      <c r="D17" s="4"/>
      <c r="E17" s="4"/>
      <c r="F17" s="5">
        <f t="shared" si="7"/>
        <v>0</v>
      </c>
      <c r="G17" s="5">
        <f t="shared" si="8"/>
        <v>0</v>
      </c>
      <c r="H17" s="5">
        <f t="shared" si="9"/>
        <v>0</v>
      </c>
      <c r="I17" s="5">
        <f t="shared" si="10"/>
        <v>0</v>
      </c>
      <c r="J17" s="90">
        <v>0</v>
      </c>
      <c r="K17" s="79" t="s">
        <v>43</v>
      </c>
    </row>
    <row r="18" spans="1:11" x14ac:dyDescent="0.2">
      <c r="A18" s="3">
        <v>39675</v>
      </c>
      <c r="B18" s="4">
        <v>0.33333333333333331</v>
      </c>
      <c r="C18" s="4">
        <v>0.54861111111111105</v>
      </c>
      <c r="D18" s="4"/>
      <c r="E18" s="4"/>
      <c r="F18" s="5">
        <f t="shared" si="7"/>
        <v>0</v>
      </c>
      <c r="G18" s="5">
        <f t="shared" si="8"/>
        <v>0.16666666666666666</v>
      </c>
      <c r="H18" s="5">
        <f t="shared" si="9"/>
        <v>0.21527777777777773</v>
      </c>
      <c r="I18" s="5">
        <f t="shared" si="10"/>
        <v>4.8611111111111077E-2</v>
      </c>
      <c r="J18" s="90">
        <f t="shared" si="6"/>
        <v>1</v>
      </c>
    </row>
    <row r="19" spans="1:11" x14ac:dyDescent="0.2">
      <c r="A19" s="3">
        <v>39676</v>
      </c>
      <c r="B19" s="4">
        <v>0.40972222222222227</v>
      </c>
      <c r="C19" s="4">
        <v>0.53125</v>
      </c>
      <c r="D19" s="4">
        <v>0.54166666666666663</v>
      </c>
      <c r="E19" s="4">
        <v>0.65625</v>
      </c>
      <c r="F19" s="5">
        <f t="shared" si="7"/>
        <v>1.041666666666663E-2</v>
      </c>
      <c r="G19" s="5">
        <f t="shared" si="8"/>
        <v>0.16666666666666666</v>
      </c>
      <c r="H19" s="5">
        <f t="shared" si="9"/>
        <v>0.2361111111111111</v>
      </c>
      <c r="I19" s="5">
        <f t="shared" si="10"/>
        <v>6.9444444444444448E-2</v>
      </c>
      <c r="J19" s="90">
        <f t="shared" si="6"/>
        <v>1</v>
      </c>
    </row>
    <row r="20" spans="1:11" x14ac:dyDescent="0.2">
      <c r="A20" s="3">
        <v>39677</v>
      </c>
      <c r="B20" s="4"/>
      <c r="C20" s="4"/>
      <c r="D20" s="4"/>
      <c r="E20" s="4"/>
      <c r="F20" s="5">
        <f t="shared" si="7"/>
        <v>0</v>
      </c>
      <c r="G20" s="5" t="str">
        <f t="shared" si="8"/>
        <v/>
      </c>
      <c r="H20" s="5">
        <f t="shared" si="9"/>
        <v>0</v>
      </c>
      <c r="I20" s="5">
        <f t="shared" si="10"/>
        <v>0</v>
      </c>
      <c r="J20" s="90">
        <f t="shared" si="6"/>
        <v>0</v>
      </c>
      <c r="K20" s="7"/>
    </row>
    <row r="21" spans="1:11" x14ac:dyDescent="0.2">
      <c r="A21" s="3">
        <v>39678</v>
      </c>
      <c r="B21" s="4"/>
      <c r="C21" s="4"/>
      <c r="D21" s="4"/>
      <c r="E21" s="4"/>
      <c r="F21" s="5">
        <f t="shared" si="7"/>
        <v>0</v>
      </c>
      <c r="G21" s="5" t="str">
        <f t="shared" si="8"/>
        <v/>
      </c>
      <c r="H21" s="5">
        <f t="shared" si="9"/>
        <v>0</v>
      </c>
      <c r="I21" s="5">
        <f t="shared" si="10"/>
        <v>0</v>
      </c>
      <c r="J21" s="90">
        <f t="shared" si="6"/>
        <v>0</v>
      </c>
    </row>
    <row r="22" spans="1:11" x14ac:dyDescent="0.2">
      <c r="A22" s="3">
        <v>39679</v>
      </c>
      <c r="B22" s="4">
        <v>0.3888888888888889</v>
      </c>
      <c r="C22" s="4">
        <v>0.51874999999999993</v>
      </c>
      <c r="D22" s="4">
        <v>0.59236111111111112</v>
      </c>
      <c r="E22" s="4">
        <v>0.70833333333333337</v>
      </c>
      <c r="F22" s="5">
        <f t="shared" si="7"/>
        <v>7.3611111111111183E-2</v>
      </c>
      <c r="G22" s="5">
        <f t="shared" si="8"/>
        <v>0.16666666666666666</v>
      </c>
      <c r="H22" s="5">
        <f t="shared" si="9"/>
        <v>0.24583333333333329</v>
      </c>
      <c r="I22" s="5">
        <f t="shared" si="10"/>
        <v>7.9166666666666635E-2</v>
      </c>
      <c r="J22" s="90">
        <f t="shared" si="6"/>
        <v>1</v>
      </c>
    </row>
    <row r="23" spans="1:11" x14ac:dyDescent="0.2">
      <c r="A23" s="3">
        <v>39680</v>
      </c>
      <c r="B23" s="4">
        <v>0.33333333333333331</v>
      </c>
      <c r="C23" s="4">
        <v>0.52083333333333337</v>
      </c>
      <c r="D23" s="4">
        <v>0.54861111111111105</v>
      </c>
      <c r="E23" s="4">
        <v>0.59513888888888888</v>
      </c>
      <c r="F23" s="5">
        <f t="shared" si="7"/>
        <v>2.7777777777777679E-2</v>
      </c>
      <c r="G23" s="5">
        <f t="shared" si="8"/>
        <v>0.16666666666666666</v>
      </c>
      <c r="H23" s="5">
        <f t="shared" si="9"/>
        <v>0.23402777777777789</v>
      </c>
      <c r="I23" s="5">
        <f t="shared" si="10"/>
        <v>6.7361111111111233E-2</v>
      </c>
      <c r="J23" s="90">
        <f t="shared" si="6"/>
        <v>1</v>
      </c>
    </row>
    <row r="24" spans="1:11" x14ac:dyDescent="0.2">
      <c r="A24" s="3">
        <v>39681</v>
      </c>
      <c r="B24" s="4">
        <v>0.39583333333333331</v>
      </c>
      <c r="C24" s="4">
        <v>0.52569444444444446</v>
      </c>
      <c r="D24" s="4">
        <v>0.54375000000000007</v>
      </c>
      <c r="E24" s="4">
        <v>0.58333333333333337</v>
      </c>
      <c r="F24" s="5">
        <f t="shared" si="7"/>
        <v>1.8055555555555602E-2</v>
      </c>
      <c r="G24" s="5">
        <f t="shared" si="8"/>
        <v>0.16666666666666666</v>
      </c>
      <c r="H24" s="5">
        <f t="shared" si="9"/>
        <v>0.16944444444444445</v>
      </c>
      <c r="I24" s="5">
        <f t="shared" si="10"/>
        <v>2.7777777777777957E-3</v>
      </c>
      <c r="J24" s="90">
        <f t="shared" si="6"/>
        <v>1</v>
      </c>
    </row>
    <row r="25" spans="1:11" x14ac:dyDescent="0.2">
      <c r="A25" s="3">
        <v>39682</v>
      </c>
      <c r="B25" s="4">
        <v>0.33333333333333331</v>
      </c>
      <c r="C25" s="4">
        <v>0.51180555555555551</v>
      </c>
      <c r="D25" s="4">
        <v>0.52777777777777779</v>
      </c>
      <c r="E25" s="4">
        <v>0.60069444444444442</v>
      </c>
      <c r="F25" s="5">
        <f t="shared" si="7"/>
        <v>1.5972222222222276E-2</v>
      </c>
      <c r="G25" s="5">
        <f t="shared" si="8"/>
        <v>0.16666666666666666</v>
      </c>
      <c r="H25" s="5">
        <f t="shared" si="9"/>
        <v>0.25138888888888883</v>
      </c>
      <c r="I25" s="5">
        <f t="shared" si="10"/>
        <v>8.4722222222222171E-2</v>
      </c>
      <c r="J25" s="90">
        <f t="shared" si="6"/>
        <v>1</v>
      </c>
    </row>
    <row r="26" spans="1:11" x14ac:dyDescent="0.2">
      <c r="A26" s="3">
        <v>39683</v>
      </c>
      <c r="B26" s="4">
        <v>0.33819444444444446</v>
      </c>
      <c r="C26" s="4">
        <v>0.54236111111111118</v>
      </c>
      <c r="D26" s="4">
        <v>0.56666666666666665</v>
      </c>
      <c r="E26" s="4">
        <v>0.61319444444444449</v>
      </c>
      <c r="F26" s="5">
        <f t="shared" si="7"/>
        <v>2.4305555555555469E-2</v>
      </c>
      <c r="G26" s="5">
        <f t="shared" si="8"/>
        <v>0.16666666666666666</v>
      </c>
      <c r="H26" s="5">
        <f t="shared" si="9"/>
        <v>0.25069444444444455</v>
      </c>
      <c r="I26" s="5">
        <f t="shared" si="10"/>
        <v>8.4027777777777896E-2</v>
      </c>
      <c r="J26" s="90">
        <f t="shared" si="6"/>
        <v>1</v>
      </c>
    </row>
    <row r="27" spans="1:11" x14ac:dyDescent="0.2">
      <c r="A27" s="3">
        <v>39684</v>
      </c>
      <c r="B27" s="4"/>
      <c r="C27" s="4"/>
      <c r="D27" s="4"/>
      <c r="E27" s="4"/>
      <c r="F27" s="5">
        <f t="shared" si="7"/>
        <v>0</v>
      </c>
      <c r="G27" s="5" t="str">
        <f t="shared" si="8"/>
        <v/>
      </c>
      <c r="H27" s="5">
        <f t="shared" si="9"/>
        <v>0</v>
      </c>
      <c r="I27" s="5">
        <f t="shared" si="10"/>
        <v>0</v>
      </c>
      <c r="J27" s="90">
        <f t="shared" si="6"/>
        <v>0</v>
      </c>
    </row>
    <row r="28" spans="1:11" x14ac:dyDescent="0.2">
      <c r="A28" s="3">
        <v>39685</v>
      </c>
      <c r="B28" s="4"/>
      <c r="C28" s="4"/>
      <c r="D28" s="4"/>
      <c r="E28" s="4"/>
      <c r="F28" s="5">
        <f t="shared" si="7"/>
        <v>0</v>
      </c>
      <c r="G28" s="5" t="str">
        <f t="shared" si="8"/>
        <v/>
      </c>
      <c r="H28" s="5">
        <f t="shared" si="9"/>
        <v>0</v>
      </c>
      <c r="I28" s="5">
        <f t="shared" si="10"/>
        <v>0</v>
      </c>
      <c r="J28" s="90">
        <f t="shared" si="6"/>
        <v>0</v>
      </c>
    </row>
    <row r="29" spans="1:11" x14ac:dyDescent="0.2">
      <c r="A29" s="3">
        <v>39686</v>
      </c>
      <c r="B29" s="4"/>
      <c r="C29" s="4"/>
      <c r="D29" s="4"/>
      <c r="E29" s="4"/>
      <c r="F29" s="5">
        <f t="shared" si="7"/>
        <v>0</v>
      </c>
      <c r="G29" s="5">
        <f t="shared" si="8"/>
        <v>0</v>
      </c>
      <c r="H29" s="5">
        <f t="shared" si="9"/>
        <v>0</v>
      </c>
      <c r="I29" s="5">
        <f t="shared" si="10"/>
        <v>0</v>
      </c>
      <c r="J29" s="90">
        <f t="shared" si="6"/>
        <v>1</v>
      </c>
      <c r="K29" s="19"/>
    </row>
    <row r="30" spans="1:11" x14ac:dyDescent="0.2">
      <c r="A30" s="3">
        <v>39687</v>
      </c>
      <c r="B30" s="4"/>
      <c r="C30" s="4"/>
      <c r="D30" s="4"/>
      <c r="E30" s="4"/>
      <c r="F30" s="5">
        <f t="shared" si="7"/>
        <v>0</v>
      </c>
      <c r="G30" s="5">
        <f t="shared" si="8"/>
        <v>0</v>
      </c>
      <c r="H30" s="5">
        <f t="shared" si="9"/>
        <v>0</v>
      </c>
      <c r="I30" s="5">
        <f t="shared" si="10"/>
        <v>0</v>
      </c>
      <c r="J30" s="90">
        <f t="shared" si="6"/>
        <v>1</v>
      </c>
    </row>
    <row r="31" spans="1:11" x14ac:dyDescent="0.2">
      <c r="A31" s="3">
        <v>39688</v>
      </c>
      <c r="B31" s="4"/>
      <c r="C31" s="4"/>
      <c r="D31" s="4"/>
      <c r="E31" s="4"/>
      <c r="F31" s="5">
        <f t="shared" si="7"/>
        <v>0</v>
      </c>
      <c r="G31" s="5">
        <f t="shared" si="8"/>
        <v>0</v>
      </c>
      <c r="H31" s="5">
        <f t="shared" si="9"/>
        <v>0</v>
      </c>
      <c r="I31" s="5">
        <f t="shared" si="10"/>
        <v>0</v>
      </c>
      <c r="J31" s="90">
        <f t="shared" si="6"/>
        <v>1</v>
      </c>
    </row>
    <row r="32" spans="1:11" x14ac:dyDescent="0.2">
      <c r="A32" s="3">
        <v>39689</v>
      </c>
      <c r="B32" s="4"/>
      <c r="C32" s="4"/>
      <c r="D32" s="4"/>
      <c r="E32" s="4"/>
      <c r="F32" s="5">
        <f t="shared" si="7"/>
        <v>0</v>
      </c>
      <c r="G32" s="5">
        <f t="shared" si="8"/>
        <v>0</v>
      </c>
      <c r="H32" s="5">
        <f t="shared" si="9"/>
        <v>0</v>
      </c>
      <c r="I32" s="5">
        <f t="shared" si="10"/>
        <v>0</v>
      </c>
      <c r="J32" s="90">
        <f t="shared" si="6"/>
        <v>1</v>
      </c>
    </row>
    <row r="33" spans="1:19" x14ac:dyDescent="0.2">
      <c r="A33" s="3">
        <v>39690</v>
      </c>
      <c r="B33" s="4">
        <v>0.35069444444444442</v>
      </c>
      <c r="C33" s="4">
        <v>0.53541666666666665</v>
      </c>
      <c r="D33" s="4">
        <v>0.56944444444444442</v>
      </c>
      <c r="E33" s="4">
        <v>0.65972222222222221</v>
      </c>
      <c r="F33" s="5">
        <f t="shared" si="7"/>
        <v>3.4027777777777768E-2</v>
      </c>
      <c r="G33" s="5">
        <f t="shared" si="8"/>
        <v>0.16666666666666666</v>
      </c>
      <c r="H33" s="5">
        <f t="shared" si="9"/>
        <v>0.27500000000000002</v>
      </c>
      <c r="I33" s="5">
        <f t="shared" si="10"/>
        <v>0.10833333333333336</v>
      </c>
      <c r="J33" s="90">
        <f t="shared" si="6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2.9999999999999991</v>
      </c>
      <c r="H34" s="21">
        <f>SUM(H3:H33)</f>
        <v>3.8791666666666664</v>
      </c>
      <c r="I34" s="20">
        <f>SUM(I3:I33)</f>
        <v>0.8791666666666671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'BH 2012'!$F$4</f>
        <v>3.6666666666666665</v>
      </c>
      <c r="I36" s="98"/>
      <c r="R36" s="95">
        <v>2000</v>
      </c>
      <c r="S36" s="94"/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0.81818181818181801</v>
      </c>
      <c r="I37" s="86">
        <f>H34/H36</f>
        <v>1.0579545454545454</v>
      </c>
      <c r="R37" s="96">
        <f>$R$36*H37</f>
        <v>1636.363636363636</v>
      </c>
      <c r="S37" s="92">
        <f>$R$36*I37</f>
        <v>2115.9090909090905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0.18181818181818199</v>
      </c>
      <c r="I38" s="89">
        <f>1-I37</f>
        <v>-5.795454545454537E-2</v>
      </c>
      <c r="R38" s="96">
        <f>$R$36*H38</f>
        <v>363.63636363636397</v>
      </c>
      <c r="S38" s="92">
        <f>$R$36*I38</f>
        <v>-115.90909090909074</v>
      </c>
    </row>
    <row r="39" spans="1:19" x14ac:dyDescent="0.2">
      <c r="R39" s="96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3.6666666666666665</v>
      </c>
      <c r="I40" s="98"/>
      <c r="R40" s="96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0.81818181818181801</v>
      </c>
      <c r="I41" s="86">
        <f>H34/H40</f>
        <v>1.0579545454545454</v>
      </c>
      <c r="R41" s="96">
        <f>$R$36*H41</f>
        <v>1636.363636363636</v>
      </c>
      <c r="S41" s="92">
        <f>$R$36*I41</f>
        <v>2115.9090909090905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0.18181818181818199</v>
      </c>
      <c r="I42" s="89">
        <f>1-I41</f>
        <v>-5.795454545454537E-2</v>
      </c>
      <c r="R42" s="97">
        <f>$R$36*H42</f>
        <v>363.63636363636397</v>
      </c>
      <c r="S42" s="93">
        <f>$R$36*I42</f>
        <v>-115.90909090909074</v>
      </c>
    </row>
    <row r="43" spans="1:19" x14ac:dyDescent="0.2">
      <c r="R43" s="91"/>
    </row>
    <row r="44" spans="1:19" x14ac:dyDescent="0.2">
      <c r="R44" s="91"/>
    </row>
  </sheetData>
  <mergeCells count="2">
    <mergeCell ref="A1:I1"/>
    <mergeCell ref="K2:P2"/>
  </mergeCells>
  <conditionalFormatting sqref="I34">
    <cfRule type="cellIs" dxfId="26" priority="7" stopIfTrue="1" operator="equal">
      <formula>0</formula>
    </cfRule>
    <cfRule type="cellIs" dxfId="25" priority="8" stopIfTrue="1" operator="greaterThan">
      <formula>0</formula>
    </cfRule>
    <cfRule type="cellIs" dxfId="24" priority="9" stopIfTrue="1" operator="lessThan">
      <formula>0</formula>
    </cfRule>
  </conditionalFormatting>
  <conditionalFormatting sqref="F3:F33">
    <cfRule type="cellIs" dxfId="23" priority="5" stopIfTrue="1" operator="lessThanOrEqual">
      <formula>0.0833333333333333</formula>
    </cfRule>
    <cfRule type="cellIs" dxfId="22" priority="6" stopIfTrue="1" operator="greaterThan">
      <formula>0.0833333333333333</formula>
    </cfRule>
  </conditionalFormatting>
  <conditionalFormatting sqref="I3:I33">
    <cfRule type="cellIs" dxfId="21" priority="3" stopIfTrue="1" operator="greaterThanOrEqual">
      <formula>0</formula>
    </cfRule>
    <cfRule type="cellIs" dxfId="20" priority="4" stopIfTrue="1" operator="lessThan">
      <formula>0</formula>
    </cfRule>
  </conditionalFormatting>
  <conditionalFormatting sqref="H3:H33">
    <cfRule type="cellIs" dxfId="19" priority="1" stopIfTrue="1" operator="greaterThanOrEqual">
      <formula>0.333333333333333</formula>
    </cfRule>
    <cfRule type="cellIs" dxfId="18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I40" sqref="I40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07" t="s">
        <v>36</v>
      </c>
      <c r="B1" s="108"/>
      <c r="C1" s="108"/>
      <c r="D1" s="108"/>
      <c r="E1" s="108"/>
      <c r="F1" s="108"/>
      <c r="G1" s="108"/>
      <c r="H1" s="108"/>
      <c r="I1" s="109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0" t="s">
        <v>9</v>
      </c>
      <c r="L2" s="111"/>
      <c r="M2" s="111"/>
      <c r="N2" s="111"/>
      <c r="O2" s="111"/>
      <c r="P2" s="112"/>
    </row>
    <row r="3" spans="1:16" x14ac:dyDescent="0.2">
      <c r="A3" s="3">
        <v>39691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J3" s="90">
        <f>IF(AND(WEEKDAY(A3)&gt;1,WEEKDAY(A3)&lt;7),1,0)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39692</v>
      </c>
      <c r="B4" s="4"/>
      <c r="C4" s="4"/>
      <c r="D4" s="4"/>
      <c r="E4" s="4"/>
      <c r="F4" s="5">
        <f t="shared" ref="F4:F33" si="0">(IF(AND(C4&gt;0,D4&gt;0),D4-C4,0))</f>
        <v>0</v>
      </c>
      <c r="G4" s="5" t="str">
        <f t="shared" ref="G4:G33" si="1">IF(AND(WEEKDAY(A4)&gt;1,WEEKDAY(A4)&lt;7),IF(((E4-D4)+(C4-B4))&gt;0,$P$4,0),"")</f>
        <v/>
      </c>
      <c r="H4" s="5">
        <f t="shared" ref="H4:H33" si="2">IF(G4&lt;&gt;0,(E4-D4)+(C4-B4),0)</f>
        <v>0</v>
      </c>
      <c r="I4" s="5">
        <f t="shared" ref="I4:I33" si="3">IF(G4&lt;&gt;"",H4-G4,0)</f>
        <v>0</v>
      </c>
      <c r="J4" s="90">
        <f t="shared" ref="J4:J33" si="4">IF(AND(WEEKDAY(A4)&gt;1,WEEKDAY(A4)&lt;7),1,0)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39693</v>
      </c>
      <c r="B5" s="4"/>
      <c r="C5" s="4"/>
      <c r="D5" s="4"/>
      <c r="E5" s="4"/>
      <c r="F5" s="5">
        <f t="shared" si="0"/>
        <v>0</v>
      </c>
      <c r="G5" s="5">
        <f t="shared" si="1"/>
        <v>0</v>
      </c>
      <c r="H5" s="5">
        <f t="shared" si="2"/>
        <v>0</v>
      </c>
      <c r="I5" s="5">
        <f t="shared" si="3"/>
        <v>0</v>
      </c>
      <c r="J5" s="90">
        <f t="shared" si="4"/>
        <v>1</v>
      </c>
    </row>
    <row r="6" spans="1:16" x14ac:dyDescent="0.2">
      <c r="A6" s="3">
        <v>39694</v>
      </c>
      <c r="B6" s="4"/>
      <c r="C6" s="4"/>
      <c r="D6" s="4"/>
      <c r="E6" s="4"/>
      <c r="F6" s="5">
        <f t="shared" si="0"/>
        <v>0</v>
      </c>
      <c r="G6" s="5">
        <f t="shared" si="1"/>
        <v>0</v>
      </c>
      <c r="H6" s="5">
        <f t="shared" si="2"/>
        <v>0</v>
      </c>
      <c r="I6" s="5">
        <f t="shared" si="3"/>
        <v>0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39695</v>
      </c>
      <c r="B7" s="4"/>
      <c r="C7" s="4"/>
      <c r="D7" s="4"/>
      <c r="E7" s="4"/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39696</v>
      </c>
      <c r="B8" s="4"/>
      <c r="C8" s="4"/>
      <c r="D8" s="4"/>
      <c r="E8" s="4"/>
      <c r="F8" s="5">
        <f t="shared" si="0"/>
        <v>0</v>
      </c>
      <c r="G8" s="5">
        <f t="shared" si="1"/>
        <v>0</v>
      </c>
      <c r="H8" s="5">
        <f t="shared" si="2"/>
        <v>0</v>
      </c>
      <c r="I8" s="5">
        <f t="shared" si="3"/>
        <v>0</v>
      </c>
      <c r="J8" s="90">
        <f t="shared" si="4"/>
        <v>1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39697</v>
      </c>
      <c r="B9" s="4"/>
      <c r="C9" s="4"/>
      <c r="D9" s="4"/>
      <c r="E9" s="4"/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  <c r="J9" s="90">
        <f t="shared" si="4"/>
        <v>1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39698</v>
      </c>
      <c r="B10" s="4"/>
      <c r="C10" s="4"/>
      <c r="D10" s="4"/>
      <c r="E10" s="4"/>
      <c r="F10" s="5">
        <f t="shared" si="0"/>
        <v>0</v>
      </c>
      <c r="G10" s="5" t="str">
        <f t="shared" si="1"/>
        <v/>
      </c>
      <c r="H10" s="5">
        <f t="shared" si="2"/>
        <v>0</v>
      </c>
      <c r="I10" s="5">
        <f t="shared" si="3"/>
        <v>0</v>
      </c>
      <c r="J10" s="90">
        <f t="shared" si="4"/>
        <v>0</v>
      </c>
    </row>
    <row r="11" spans="1:16" x14ac:dyDescent="0.2">
      <c r="A11" s="3">
        <v>39699</v>
      </c>
      <c r="B11" s="4"/>
      <c r="C11" s="4"/>
      <c r="D11" s="4"/>
      <c r="E11" s="4"/>
      <c r="F11" s="5">
        <f t="shared" si="0"/>
        <v>0</v>
      </c>
      <c r="G11" s="5" t="str">
        <f t="shared" si="1"/>
        <v/>
      </c>
      <c r="H11" s="5">
        <f t="shared" si="2"/>
        <v>0</v>
      </c>
      <c r="I11" s="5">
        <f t="shared" si="3"/>
        <v>0</v>
      </c>
      <c r="J11" s="90">
        <f t="shared" si="4"/>
        <v>0</v>
      </c>
      <c r="K11" s="74"/>
    </row>
    <row r="12" spans="1:16" x14ac:dyDescent="0.2">
      <c r="A12" s="3">
        <v>39700</v>
      </c>
      <c r="B12" s="4"/>
      <c r="C12" s="4"/>
      <c r="D12" s="4"/>
      <c r="E12" s="4"/>
      <c r="F12" s="5">
        <f t="shared" si="0"/>
        <v>0</v>
      </c>
      <c r="G12" s="5">
        <f t="shared" si="1"/>
        <v>0</v>
      </c>
      <c r="H12" s="5">
        <f t="shared" si="2"/>
        <v>0</v>
      </c>
      <c r="I12" s="5">
        <f t="shared" si="3"/>
        <v>0</v>
      </c>
      <c r="J12" s="90">
        <f t="shared" si="4"/>
        <v>1</v>
      </c>
    </row>
    <row r="13" spans="1:16" x14ac:dyDescent="0.2">
      <c r="A13" s="3">
        <v>39701</v>
      </c>
      <c r="B13" s="4"/>
      <c r="C13" s="4"/>
      <c r="D13" s="4"/>
      <c r="E13" s="4"/>
      <c r="F13" s="5">
        <f t="shared" si="0"/>
        <v>0</v>
      </c>
      <c r="G13" s="5">
        <f t="shared" si="1"/>
        <v>0</v>
      </c>
      <c r="H13" s="5">
        <f t="shared" si="2"/>
        <v>0</v>
      </c>
      <c r="I13" s="5">
        <f t="shared" si="3"/>
        <v>0</v>
      </c>
      <c r="J13" s="90">
        <f t="shared" si="4"/>
        <v>1</v>
      </c>
    </row>
    <row r="14" spans="1:16" x14ac:dyDescent="0.2">
      <c r="A14" s="3">
        <v>39702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90">
        <f t="shared" si="4"/>
        <v>1</v>
      </c>
    </row>
    <row r="15" spans="1:16" x14ac:dyDescent="0.2">
      <c r="A15" s="3">
        <v>39703</v>
      </c>
      <c r="B15" s="4"/>
      <c r="C15" s="4"/>
      <c r="D15" s="4"/>
      <c r="E15" s="4"/>
      <c r="F15" s="5">
        <f t="shared" si="0"/>
        <v>0</v>
      </c>
      <c r="G15" s="5">
        <f t="shared" si="1"/>
        <v>0</v>
      </c>
      <c r="H15" s="5">
        <f t="shared" si="2"/>
        <v>0</v>
      </c>
      <c r="I15" s="5">
        <f t="shared" si="3"/>
        <v>0</v>
      </c>
      <c r="J15" s="90">
        <f t="shared" si="4"/>
        <v>1</v>
      </c>
    </row>
    <row r="16" spans="1:16" x14ac:dyDescent="0.2">
      <c r="A16" s="3">
        <v>39704</v>
      </c>
      <c r="B16" s="4"/>
      <c r="C16" s="4"/>
      <c r="D16" s="4"/>
      <c r="E16" s="4"/>
      <c r="F16" s="5">
        <f t="shared" si="0"/>
        <v>0</v>
      </c>
      <c r="G16" s="5">
        <f t="shared" si="1"/>
        <v>0</v>
      </c>
      <c r="H16" s="5">
        <f t="shared" si="2"/>
        <v>0</v>
      </c>
      <c r="I16" s="5">
        <f t="shared" si="3"/>
        <v>0</v>
      </c>
      <c r="J16" s="90">
        <f t="shared" si="4"/>
        <v>1</v>
      </c>
    </row>
    <row r="17" spans="1:11" x14ac:dyDescent="0.2">
      <c r="A17" s="3">
        <v>39705</v>
      </c>
      <c r="B17" s="4"/>
      <c r="C17" s="4"/>
      <c r="D17" s="4"/>
      <c r="E17" s="4"/>
      <c r="F17" s="5">
        <f t="shared" si="0"/>
        <v>0</v>
      </c>
      <c r="G17" s="5" t="str">
        <f t="shared" si="1"/>
        <v/>
      </c>
      <c r="H17" s="5">
        <f t="shared" si="2"/>
        <v>0</v>
      </c>
      <c r="I17" s="5">
        <f t="shared" si="3"/>
        <v>0</v>
      </c>
      <c r="J17" s="90">
        <f t="shared" si="4"/>
        <v>0</v>
      </c>
    </row>
    <row r="18" spans="1:11" x14ac:dyDescent="0.2">
      <c r="A18" s="3">
        <v>39706</v>
      </c>
      <c r="B18" s="4"/>
      <c r="C18" s="4"/>
      <c r="D18" s="4"/>
      <c r="E18" s="4"/>
      <c r="F18" s="5">
        <f t="shared" si="0"/>
        <v>0</v>
      </c>
      <c r="G18" s="5" t="str">
        <f t="shared" si="1"/>
        <v/>
      </c>
      <c r="H18" s="5">
        <f t="shared" si="2"/>
        <v>0</v>
      </c>
      <c r="I18" s="5">
        <f t="shared" si="3"/>
        <v>0</v>
      </c>
      <c r="J18" s="90">
        <f t="shared" si="4"/>
        <v>0</v>
      </c>
    </row>
    <row r="19" spans="1:11" x14ac:dyDescent="0.2">
      <c r="A19" s="3">
        <v>39707</v>
      </c>
      <c r="B19" s="4"/>
      <c r="C19" s="4"/>
      <c r="D19" s="4"/>
      <c r="E19" s="4"/>
      <c r="F19" s="5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  <c r="J19" s="90">
        <f t="shared" si="4"/>
        <v>1</v>
      </c>
    </row>
    <row r="20" spans="1:11" x14ac:dyDescent="0.2">
      <c r="A20" s="3">
        <v>39708</v>
      </c>
      <c r="B20" s="4"/>
      <c r="C20" s="4"/>
      <c r="D20" s="4"/>
      <c r="E20" s="4"/>
      <c r="F20" s="5">
        <f t="shared" si="0"/>
        <v>0</v>
      </c>
      <c r="G20" s="5">
        <f t="shared" si="1"/>
        <v>0</v>
      </c>
      <c r="H20" s="5">
        <f t="shared" si="2"/>
        <v>0</v>
      </c>
      <c r="I20" s="5">
        <f t="shared" si="3"/>
        <v>0</v>
      </c>
      <c r="J20" s="90">
        <f t="shared" si="4"/>
        <v>1</v>
      </c>
      <c r="K20" s="7"/>
    </row>
    <row r="21" spans="1:11" x14ac:dyDescent="0.2">
      <c r="A21" s="3">
        <v>39709</v>
      </c>
      <c r="B21" s="4"/>
      <c r="C21" s="4"/>
      <c r="D21" s="4"/>
      <c r="E21" s="4"/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  <c r="J21" s="90">
        <f t="shared" si="4"/>
        <v>1</v>
      </c>
    </row>
    <row r="22" spans="1:11" x14ac:dyDescent="0.2">
      <c r="A22" s="3">
        <v>39710</v>
      </c>
      <c r="B22" s="4"/>
      <c r="C22" s="4"/>
      <c r="D22" s="4"/>
      <c r="E22" s="4"/>
      <c r="F22" s="5">
        <f t="shared" si="0"/>
        <v>0</v>
      </c>
      <c r="G22" s="5">
        <f t="shared" si="1"/>
        <v>0</v>
      </c>
      <c r="H22" s="5">
        <f t="shared" si="2"/>
        <v>0</v>
      </c>
      <c r="I22" s="5">
        <f t="shared" si="3"/>
        <v>0</v>
      </c>
      <c r="J22" s="90">
        <f t="shared" si="4"/>
        <v>1</v>
      </c>
    </row>
    <row r="23" spans="1:11" x14ac:dyDescent="0.2">
      <c r="A23" s="3">
        <v>39711</v>
      </c>
      <c r="B23" s="4"/>
      <c r="C23" s="4"/>
      <c r="D23" s="4"/>
      <c r="E23" s="4"/>
      <c r="F23" s="5">
        <f t="shared" si="0"/>
        <v>0</v>
      </c>
      <c r="G23" s="5">
        <f t="shared" si="1"/>
        <v>0</v>
      </c>
      <c r="H23" s="5">
        <f t="shared" si="2"/>
        <v>0</v>
      </c>
      <c r="I23" s="5">
        <f t="shared" si="3"/>
        <v>0</v>
      </c>
      <c r="J23" s="90">
        <f t="shared" si="4"/>
        <v>1</v>
      </c>
    </row>
    <row r="24" spans="1:11" x14ac:dyDescent="0.2">
      <c r="A24" s="3">
        <v>39712</v>
      </c>
      <c r="B24" s="4"/>
      <c r="C24" s="4"/>
      <c r="D24" s="4"/>
      <c r="E24" s="4"/>
      <c r="F24" s="5">
        <f t="shared" si="0"/>
        <v>0</v>
      </c>
      <c r="G24" s="5" t="str">
        <f t="shared" si="1"/>
        <v/>
      </c>
      <c r="H24" s="5">
        <f t="shared" si="2"/>
        <v>0</v>
      </c>
      <c r="I24" s="5">
        <f t="shared" si="3"/>
        <v>0</v>
      </c>
      <c r="J24" s="90">
        <f t="shared" si="4"/>
        <v>0</v>
      </c>
    </row>
    <row r="25" spans="1:11" x14ac:dyDescent="0.2">
      <c r="A25" s="3">
        <v>39713</v>
      </c>
      <c r="B25" s="4"/>
      <c r="C25" s="4"/>
      <c r="D25" s="4"/>
      <c r="E25" s="4"/>
      <c r="F25" s="5">
        <f t="shared" si="0"/>
        <v>0</v>
      </c>
      <c r="G25" s="5" t="str">
        <f t="shared" si="1"/>
        <v/>
      </c>
      <c r="H25" s="5">
        <f t="shared" si="2"/>
        <v>0</v>
      </c>
      <c r="I25" s="5">
        <f t="shared" si="3"/>
        <v>0</v>
      </c>
      <c r="J25" s="90">
        <f t="shared" si="4"/>
        <v>0</v>
      </c>
    </row>
    <row r="26" spans="1:11" x14ac:dyDescent="0.2">
      <c r="A26" s="3">
        <v>39714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39715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  <c r="J27" s="90">
        <f t="shared" si="4"/>
        <v>1</v>
      </c>
    </row>
    <row r="28" spans="1:11" x14ac:dyDescent="0.2">
      <c r="A28" s="3">
        <v>39716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39717</v>
      </c>
      <c r="B29" s="4"/>
      <c r="C29" s="4"/>
      <c r="D29" s="4"/>
      <c r="E29" s="4"/>
      <c r="F29" s="5">
        <f t="shared" si="0"/>
        <v>0</v>
      </c>
      <c r="G29" s="5">
        <f t="shared" si="1"/>
        <v>0</v>
      </c>
      <c r="H29" s="5">
        <f t="shared" si="2"/>
        <v>0</v>
      </c>
      <c r="I29" s="5">
        <f t="shared" si="3"/>
        <v>0</v>
      </c>
      <c r="J29" s="90">
        <f t="shared" si="4"/>
        <v>1</v>
      </c>
      <c r="K29" s="19"/>
    </row>
    <row r="30" spans="1:11" x14ac:dyDescent="0.2">
      <c r="A30" s="3">
        <v>39718</v>
      </c>
      <c r="B30" s="4"/>
      <c r="C30" s="4"/>
      <c r="D30" s="4"/>
      <c r="E30" s="4"/>
      <c r="F30" s="5">
        <f t="shared" si="0"/>
        <v>0</v>
      </c>
      <c r="G30" s="5">
        <f t="shared" si="1"/>
        <v>0</v>
      </c>
      <c r="H30" s="5">
        <f t="shared" si="2"/>
        <v>0</v>
      </c>
      <c r="I30" s="5">
        <f t="shared" si="3"/>
        <v>0</v>
      </c>
      <c r="J30" s="90">
        <f t="shared" si="4"/>
        <v>1</v>
      </c>
    </row>
    <row r="31" spans="1:11" x14ac:dyDescent="0.2">
      <c r="A31" s="3">
        <v>39719</v>
      </c>
      <c r="B31" s="4"/>
      <c r="C31" s="4"/>
      <c r="D31" s="4"/>
      <c r="E31" s="4"/>
      <c r="F31" s="5">
        <f t="shared" si="0"/>
        <v>0</v>
      </c>
      <c r="G31" s="5" t="str">
        <f t="shared" si="1"/>
        <v/>
      </c>
      <c r="H31" s="5">
        <f t="shared" si="2"/>
        <v>0</v>
      </c>
      <c r="I31" s="5">
        <f t="shared" si="3"/>
        <v>0</v>
      </c>
      <c r="J31" s="90">
        <f t="shared" si="4"/>
        <v>0</v>
      </c>
    </row>
    <row r="32" spans="1:11" x14ac:dyDescent="0.2">
      <c r="A32" s="3">
        <v>39720</v>
      </c>
      <c r="B32" s="4"/>
      <c r="C32" s="4"/>
      <c r="D32" s="4"/>
      <c r="E32" s="4"/>
      <c r="F32" s="5">
        <f t="shared" si="0"/>
        <v>0</v>
      </c>
      <c r="G32" s="5" t="str">
        <f t="shared" si="1"/>
        <v/>
      </c>
      <c r="H32" s="5">
        <f t="shared" si="2"/>
        <v>0</v>
      </c>
      <c r="I32" s="5">
        <f t="shared" si="3"/>
        <v>0</v>
      </c>
      <c r="J32" s="90">
        <f t="shared" si="4"/>
        <v>0</v>
      </c>
    </row>
    <row r="33" spans="1:19" x14ac:dyDescent="0.2">
      <c r="A33" s="3"/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>
        <f t="shared" si="4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'BH 2012'!$F$4</f>
        <v>3.6666666666666665</v>
      </c>
      <c r="I36" s="98"/>
      <c r="R36" s="95">
        <v>2000</v>
      </c>
      <c r="S36" s="94"/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</v>
      </c>
      <c r="I37" s="86">
        <f>H34/H36</f>
        <v>0</v>
      </c>
      <c r="R37" s="96">
        <f>$R$36*H37</f>
        <v>0</v>
      </c>
      <c r="S37" s="92">
        <f>$R$36*I37</f>
        <v>0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1</v>
      </c>
      <c r="I38" s="89">
        <f>1-I37</f>
        <v>1</v>
      </c>
      <c r="R38" s="96">
        <f>$R$36*H38</f>
        <v>2000</v>
      </c>
      <c r="S38" s="92">
        <f>$R$36*I38</f>
        <v>2000</v>
      </c>
    </row>
    <row r="39" spans="1:19" x14ac:dyDescent="0.2">
      <c r="R39" s="96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3.5</v>
      </c>
      <c r="I40" s="99"/>
      <c r="R40" s="96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</v>
      </c>
      <c r="I41" s="86">
        <f>H34/H40</f>
        <v>0</v>
      </c>
      <c r="R41" s="96">
        <f>$R$36*H41</f>
        <v>0</v>
      </c>
      <c r="S41" s="92">
        <f>$R$36*I41</f>
        <v>0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1</v>
      </c>
      <c r="I42" s="89">
        <f>1-I41</f>
        <v>1</v>
      </c>
      <c r="R42" s="97">
        <f>$R$36*H42</f>
        <v>2000</v>
      </c>
      <c r="S42" s="93">
        <f>$R$36*I42</f>
        <v>2000</v>
      </c>
    </row>
  </sheetData>
  <mergeCells count="2">
    <mergeCell ref="A1:I1"/>
    <mergeCell ref="K2:P2"/>
  </mergeCells>
  <conditionalFormatting sqref="I34">
    <cfRule type="cellIs" dxfId="17" priority="7" stopIfTrue="1" operator="equal">
      <formula>0</formula>
    </cfRule>
    <cfRule type="cellIs" dxfId="16" priority="8" stopIfTrue="1" operator="greaterThan">
      <formula>0</formula>
    </cfRule>
    <cfRule type="cellIs" dxfId="15" priority="9" stopIfTrue="1" operator="lessThan">
      <formula>0</formula>
    </cfRule>
  </conditionalFormatting>
  <conditionalFormatting sqref="F3:F33">
    <cfRule type="cellIs" dxfId="14" priority="5" stopIfTrue="1" operator="lessThanOrEqual">
      <formula>0.0833333333333333</formula>
    </cfRule>
    <cfRule type="cellIs" dxfId="13" priority="6" stopIfTrue="1" operator="greaterThan">
      <formula>0.0833333333333333</formula>
    </cfRule>
  </conditionalFormatting>
  <conditionalFormatting sqref="I3:I33">
    <cfRule type="cellIs" dxfId="12" priority="3" stopIfTrue="1" operator="greaterThanOrEqual">
      <formula>0</formula>
    </cfRule>
    <cfRule type="cellIs" dxfId="11" priority="4" stopIfTrue="1" operator="lessThan">
      <formula>0</formula>
    </cfRule>
  </conditionalFormatting>
  <conditionalFormatting sqref="H3:H33">
    <cfRule type="cellIs" dxfId="10" priority="1" stopIfTrue="1" operator="greaterThanOrEqual">
      <formula>0.333333333333333</formula>
    </cfRule>
    <cfRule type="cellIs" dxfId="9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I40" sqref="I40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07" t="s">
        <v>34</v>
      </c>
      <c r="B1" s="108"/>
      <c r="C1" s="108"/>
      <c r="D1" s="108"/>
      <c r="E1" s="108"/>
      <c r="F1" s="108"/>
      <c r="G1" s="108"/>
      <c r="H1" s="108"/>
      <c r="I1" s="109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0" t="s">
        <v>9</v>
      </c>
      <c r="L2" s="111"/>
      <c r="M2" s="111"/>
      <c r="N2" s="111"/>
      <c r="O2" s="111"/>
      <c r="P2" s="112"/>
    </row>
    <row r="3" spans="1:16" x14ac:dyDescent="0.2">
      <c r="A3" s="3">
        <v>39721</v>
      </c>
      <c r="B3" s="4"/>
      <c r="C3" s="4"/>
      <c r="D3" s="4"/>
      <c r="E3" s="4"/>
      <c r="F3" s="5">
        <f>(IF(AND(C3&gt;0,D3&gt;0),D3-C3,0))</f>
        <v>0</v>
      </c>
      <c r="G3" s="5">
        <f>IF(AND(WEEKDAY(A3)&gt;1,WEEKDAY(A3)&lt;7),IF(((E3-D3)+(C3-B3))&gt;0,$P$4,0),"")</f>
        <v>0</v>
      </c>
      <c r="H3" s="5">
        <f>IF(G3&lt;&gt;0,(E3-D3)+(C3-B3),0)</f>
        <v>0</v>
      </c>
      <c r="I3" s="5">
        <f>IF(G3&lt;&gt;"",H3-G3,0)</f>
        <v>0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39722</v>
      </c>
      <c r="B4" s="4"/>
      <c r="C4" s="4"/>
      <c r="D4" s="4"/>
      <c r="E4" s="4"/>
      <c r="F4" s="5">
        <f t="shared" ref="F4:F33" si="0">(IF(AND(C4&gt;0,D4&gt;0),D4-C4,0))</f>
        <v>0</v>
      </c>
      <c r="G4" s="5">
        <f t="shared" ref="G4:G33" si="1">IF(AND(WEEKDAY(A4)&gt;1,WEEKDAY(A4)&lt;7),IF(((E4-D4)+(C4-B4))&gt;0,$P$4,0),"")</f>
        <v>0</v>
      </c>
      <c r="H4" s="5">
        <f t="shared" ref="H4:H33" si="2">IF(G4&lt;&gt;0,(E4-D4)+(C4-B4),0)</f>
        <v>0</v>
      </c>
      <c r="I4" s="5">
        <f t="shared" ref="I4:I33" si="3">IF(G4&lt;&gt;"",H4-G4,0)</f>
        <v>0</v>
      </c>
      <c r="J4" s="90">
        <f t="shared" ref="J4:J33" si="4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39723</v>
      </c>
      <c r="B5" s="4"/>
      <c r="C5" s="4"/>
      <c r="D5" s="4"/>
      <c r="E5" s="4"/>
      <c r="F5" s="5">
        <f t="shared" si="0"/>
        <v>0</v>
      </c>
      <c r="G5" s="5">
        <f t="shared" si="1"/>
        <v>0</v>
      </c>
      <c r="H5" s="5">
        <f t="shared" si="2"/>
        <v>0</v>
      </c>
      <c r="I5" s="5">
        <f t="shared" si="3"/>
        <v>0</v>
      </c>
      <c r="J5" s="90">
        <f t="shared" si="4"/>
        <v>1</v>
      </c>
    </row>
    <row r="6" spans="1:16" x14ac:dyDescent="0.2">
      <c r="A6" s="3">
        <v>39724</v>
      </c>
      <c r="B6" s="4"/>
      <c r="C6" s="4"/>
      <c r="D6" s="4"/>
      <c r="E6" s="4"/>
      <c r="F6" s="5">
        <f t="shared" si="0"/>
        <v>0</v>
      </c>
      <c r="G6" s="5">
        <f t="shared" si="1"/>
        <v>0</v>
      </c>
      <c r="H6" s="5">
        <f t="shared" si="2"/>
        <v>0</v>
      </c>
      <c r="I6" s="5">
        <f t="shared" si="3"/>
        <v>0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39725</v>
      </c>
      <c r="B7" s="4"/>
      <c r="C7" s="4"/>
      <c r="D7" s="4"/>
      <c r="E7" s="4"/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39726</v>
      </c>
      <c r="B8" s="4"/>
      <c r="C8" s="4"/>
      <c r="D8" s="4"/>
      <c r="E8" s="4"/>
      <c r="F8" s="5">
        <f t="shared" si="0"/>
        <v>0</v>
      </c>
      <c r="G8" s="5" t="str">
        <f t="shared" si="1"/>
        <v/>
      </c>
      <c r="H8" s="5">
        <f t="shared" si="2"/>
        <v>0</v>
      </c>
      <c r="I8" s="5">
        <f t="shared" si="3"/>
        <v>0</v>
      </c>
      <c r="J8" s="90">
        <f t="shared" si="4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39727</v>
      </c>
      <c r="B9" s="4"/>
      <c r="C9" s="4"/>
      <c r="D9" s="4"/>
      <c r="E9" s="4"/>
      <c r="F9" s="5">
        <f t="shared" si="0"/>
        <v>0</v>
      </c>
      <c r="G9" s="5" t="str">
        <f t="shared" si="1"/>
        <v/>
      </c>
      <c r="H9" s="5">
        <f t="shared" si="2"/>
        <v>0</v>
      </c>
      <c r="I9" s="5">
        <f t="shared" si="3"/>
        <v>0</v>
      </c>
      <c r="J9" s="90">
        <f t="shared" si="4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39728</v>
      </c>
      <c r="B10" s="4"/>
      <c r="C10" s="4"/>
      <c r="D10" s="4"/>
      <c r="E10" s="4"/>
      <c r="F10" s="5">
        <f t="shared" si="0"/>
        <v>0</v>
      </c>
      <c r="G10" s="5">
        <f t="shared" si="1"/>
        <v>0</v>
      </c>
      <c r="H10" s="5">
        <f t="shared" si="2"/>
        <v>0</v>
      </c>
      <c r="I10" s="5">
        <f t="shared" si="3"/>
        <v>0</v>
      </c>
      <c r="J10" s="90">
        <f t="shared" si="4"/>
        <v>1</v>
      </c>
    </row>
    <row r="11" spans="1:16" x14ac:dyDescent="0.2">
      <c r="A11" s="3">
        <v>39729</v>
      </c>
      <c r="B11" s="4"/>
      <c r="C11" s="4"/>
      <c r="D11" s="4"/>
      <c r="E11" s="4"/>
      <c r="F11" s="5">
        <f t="shared" si="0"/>
        <v>0</v>
      </c>
      <c r="G11" s="5">
        <f t="shared" si="1"/>
        <v>0</v>
      </c>
      <c r="H11" s="5">
        <f t="shared" si="2"/>
        <v>0</v>
      </c>
      <c r="I11" s="5">
        <f t="shared" si="3"/>
        <v>0</v>
      </c>
      <c r="J11" s="90">
        <f t="shared" si="4"/>
        <v>1</v>
      </c>
      <c r="K11" s="74"/>
    </row>
    <row r="12" spans="1:16" x14ac:dyDescent="0.2">
      <c r="A12" s="3">
        <v>39730</v>
      </c>
      <c r="B12" s="4"/>
      <c r="C12" s="4"/>
      <c r="D12" s="4"/>
      <c r="E12" s="4"/>
      <c r="F12" s="5">
        <f t="shared" si="0"/>
        <v>0</v>
      </c>
      <c r="G12" s="5">
        <f t="shared" si="1"/>
        <v>0</v>
      </c>
      <c r="H12" s="5">
        <f t="shared" si="2"/>
        <v>0</v>
      </c>
      <c r="I12" s="5">
        <f t="shared" si="3"/>
        <v>0</v>
      </c>
      <c r="J12" s="90">
        <f t="shared" si="4"/>
        <v>1</v>
      </c>
    </row>
    <row r="13" spans="1:16" x14ac:dyDescent="0.2">
      <c r="A13" s="3">
        <v>39731</v>
      </c>
      <c r="B13" s="4"/>
      <c r="C13" s="4"/>
      <c r="D13" s="4"/>
      <c r="E13" s="4"/>
      <c r="F13" s="5">
        <f t="shared" si="0"/>
        <v>0</v>
      </c>
      <c r="G13" s="5">
        <f t="shared" si="1"/>
        <v>0</v>
      </c>
      <c r="H13" s="5">
        <f t="shared" si="2"/>
        <v>0</v>
      </c>
      <c r="I13" s="5">
        <f t="shared" si="3"/>
        <v>0</v>
      </c>
      <c r="J13" s="90">
        <f t="shared" si="4"/>
        <v>1</v>
      </c>
    </row>
    <row r="14" spans="1:16" x14ac:dyDescent="0.2">
      <c r="A14" s="3">
        <v>39732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90">
        <f t="shared" si="4"/>
        <v>1</v>
      </c>
    </row>
    <row r="15" spans="1:16" x14ac:dyDescent="0.2">
      <c r="A15" s="3">
        <v>39733</v>
      </c>
      <c r="B15" s="4"/>
      <c r="C15" s="4"/>
      <c r="D15" s="4"/>
      <c r="E15" s="4"/>
      <c r="F15" s="5">
        <f t="shared" si="0"/>
        <v>0</v>
      </c>
      <c r="G15" s="5" t="str">
        <f t="shared" si="1"/>
        <v/>
      </c>
      <c r="H15" s="5">
        <f t="shared" si="2"/>
        <v>0</v>
      </c>
      <c r="I15" s="5">
        <f t="shared" si="3"/>
        <v>0</v>
      </c>
      <c r="J15" s="90">
        <f t="shared" si="4"/>
        <v>0</v>
      </c>
    </row>
    <row r="16" spans="1:16" x14ac:dyDescent="0.2">
      <c r="A16" s="3">
        <v>39734</v>
      </c>
      <c r="B16" s="4"/>
      <c r="C16" s="4"/>
      <c r="D16" s="4"/>
      <c r="E16" s="4"/>
      <c r="F16" s="5">
        <f t="shared" si="0"/>
        <v>0</v>
      </c>
      <c r="G16" s="5" t="str">
        <f t="shared" si="1"/>
        <v/>
      </c>
      <c r="H16" s="5">
        <f t="shared" si="2"/>
        <v>0</v>
      </c>
      <c r="I16" s="5">
        <f t="shared" si="3"/>
        <v>0</v>
      </c>
      <c r="J16" s="90">
        <f t="shared" si="4"/>
        <v>0</v>
      </c>
    </row>
    <row r="17" spans="1:11" x14ac:dyDescent="0.2">
      <c r="A17" s="3">
        <v>39735</v>
      </c>
      <c r="B17" s="4"/>
      <c r="C17" s="4"/>
      <c r="D17" s="4"/>
      <c r="E17" s="4"/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  <c r="J17" s="90">
        <f t="shared" si="4"/>
        <v>1</v>
      </c>
    </row>
    <row r="18" spans="1:11" x14ac:dyDescent="0.2">
      <c r="A18" s="3">
        <v>39736</v>
      </c>
      <c r="B18" s="4"/>
      <c r="C18" s="4"/>
      <c r="D18" s="4"/>
      <c r="E18" s="4"/>
      <c r="F18" s="5">
        <f t="shared" si="0"/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  <c r="J18" s="90">
        <f t="shared" si="4"/>
        <v>1</v>
      </c>
    </row>
    <row r="19" spans="1:11" x14ac:dyDescent="0.2">
      <c r="A19" s="3">
        <v>39737</v>
      </c>
      <c r="B19" s="4"/>
      <c r="C19" s="4"/>
      <c r="D19" s="4"/>
      <c r="E19" s="4"/>
      <c r="F19" s="5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  <c r="J19" s="90">
        <f t="shared" si="4"/>
        <v>1</v>
      </c>
    </row>
    <row r="20" spans="1:11" x14ac:dyDescent="0.2">
      <c r="A20" s="3">
        <v>39738</v>
      </c>
      <c r="B20" s="4"/>
      <c r="C20" s="4"/>
      <c r="D20" s="4"/>
      <c r="E20" s="4"/>
      <c r="F20" s="5">
        <f t="shared" si="0"/>
        <v>0</v>
      </c>
      <c r="G20" s="5">
        <f t="shared" si="1"/>
        <v>0</v>
      </c>
      <c r="H20" s="5">
        <f t="shared" si="2"/>
        <v>0</v>
      </c>
      <c r="I20" s="5">
        <f t="shared" si="3"/>
        <v>0</v>
      </c>
      <c r="J20" s="90">
        <f t="shared" si="4"/>
        <v>1</v>
      </c>
      <c r="K20" s="7"/>
    </row>
    <row r="21" spans="1:11" x14ac:dyDescent="0.2">
      <c r="A21" s="3">
        <v>39739</v>
      </c>
      <c r="B21" s="4"/>
      <c r="C21" s="4"/>
      <c r="D21" s="4"/>
      <c r="E21" s="4"/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  <c r="J21" s="90">
        <f t="shared" si="4"/>
        <v>1</v>
      </c>
    </row>
    <row r="22" spans="1:11" x14ac:dyDescent="0.2">
      <c r="A22" s="3">
        <v>39740</v>
      </c>
      <c r="B22" s="4"/>
      <c r="C22" s="4"/>
      <c r="D22" s="4"/>
      <c r="E22" s="4"/>
      <c r="F22" s="5">
        <f t="shared" si="0"/>
        <v>0</v>
      </c>
      <c r="G22" s="5" t="str">
        <f t="shared" si="1"/>
        <v/>
      </c>
      <c r="H22" s="5">
        <f t="shared" si="2"/>
        <v>0</v>
      </c>
      <c r="I22" s="5">
        <f t="shared" si="3"/>
        <v>0</v>
      </c>
      <c r="J22" s="90">
        <f t="shared" si="4"/>
        <v>0</v>
      </c>
    </row>
    <row r="23" spans="1:11" x14ac:dyDescent="0.2">
      <c r="A23" s="3">
        <v>39741</v>
      </c>
      <c r="B23" s="4"/>
      <c r="C23" s="4"/>
      <c r="D23" s="4"/>
      <c r="E23" s="4"/>
      <c r="F23" s="5">
        <f t="shared" si="0"/>
        <v>0</v>
      </c>
      <c r="G23" s="5" t="str">
        <f t="shared" si="1"/>
        <v/>
      </c>
      <c r="H23" s="5">
        <f t="shared" si="2"/>
        <v>0</v>
      </c>
      <c r="I23" s="5">
        <f t="shared" si="3"/>
        <v>0</v>
      </c>
      <c r="J23" s="90">
        <f t="shared" si="4"/>
        <v>0</v>
      </c>
    </row>
    <row r="24" spans="1:11" x14ac:dyDescent="0.2">
      <c r="A24" s="3">
        <v>39742</v>
      </c>
      <c r="B24" s="4"/>
      <c r="C24" s="4"/>
      <c r="D24" s="4"/>
      <c r="E24" s="4"/>
      <c r="F24" s="5">
        <f t="shared" si="0"/>
        <v>0</v>
      </c>
      <c r="G24" s="5">
        <f t="shared" si="1"/>
        <v>0</v>
      </c>
      <c r="H24" s="5">
        <f t="shared" si="2"/>
        <v>0</v>
      </c>
      <c r="I24" s="5">
        <f t="shared" si="3"/>
        <v>0</v>
      </c>
      <c r="J24" s="90">
        <f t="shared" si="4"/>
        <v>1</v>
      </c>
    </row>
    <row r="25" spans="1:11" x14ac:dyDescent="0.2">
      <c r="A25" s="3">
        <v>39743</v>
      </c>
      <c r="B25" s="4"/>
      <c r="C25" s="4"/>
      <c r="D25" s="4"/>
      <c r="E25" s="4"/>
      <c r="F25" s="5">
        <f t="shared" si="0"/>
        <v>0</v>
      </c>
      <c r="G25" s="5">
        <f t="shared" si="1"/>
        <v>0</v>
      </c>
      <c r="H25" s="5">
        <f t="shared" si="2"/>
        <v>0</v>
      </c>
      <c r="I25" s="5">
        <f t="shared" si="3"/>
        <v>0</v>
      </c>
      <c r="J25" s="90">
        <f t="shared" si="4"/>
        <v>1</v>
      </c>
    </row>
    <row r="26" spans="1:11" x14ac:dyDescent="0.2">
      <c r="A26" s="3">
        <v>39744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39745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  <c r="J27" s="90">
        <f t="shared" si="4"/>
        <v>1</v>
      </c>
    </row>
    <row r="28" spans="1:11" x14ac:dyDescent="0.2">
      <c r="A28" s="3">
        <v>39746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39747</v>
      </c>
      <c r="B29" s="4"/>
      <c r="C29" s="4"/>
      <c r="D29" s="4"/>
      <c r="E29" s="4"/>
      <c r="F29" s="5">
        <f t="shared" si="0"/>
        <v>0</v>
      </c>
      <c r="G29" s="5" t="str">
        <f t="shared" si="1"/>
        <v/>
      </c>
      <c r="H29" s="5">
        <f t="shared" si="2"/>
        <v>0</v>
      </c>
      <c r="I29" s="5">
        <f t="shared" si="3"/>
        <v>0</v>
      </c>
      <c r="J29" s="90">
        <f t="shared" si="4"/>
        <v>0</v>
      </c>
      <c r="K29" s="19"/>
    </row>
    <row r="30" spans="1:11" x14ac:dyDescent="0.2">
      <c r="A30" s="3">
        <v>39748</v>
      </c>
      <c r="B30" s="4"/>
      <c r="C30" s="4"/>
      <c r="D30" s="4"/>
      <c r="E30" s="4"/>
      <c r="F30" s="5">
        <f t="shared" si="0"/>
        <v>0</v>
      </c>
      <c r="G30" s="5" t="str">
        <f t="shared" si="1"/>
        <v/>
      </c>
      <c r="H30" s="5">
        <f t="shared" si="2"/>
        <v>0</v>
      </c>
      <c r="I30" s="5">
        <f t="shared" si="3"/>
        <v>0</v>
      </c>
      <c r="J30" s="90">
        <f t="shared" si="4"/>
        <v>0</v>
      </c>
    </row>
    <row r="31" spans="1:11" x14ac:dyDescent="0.2">
      <c r="A31" s="3">
        <v>39749</v>
      </c>
      <c r="B31" s="4"/>
      <c r="C31" s="4"/>
      <c r="D31" s="4"/>
      <c r="E31" s="4"/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  <c r="J31" s="90">
        <f t="shared" si="4"/>
        <v>1</v>
      </c>
    </row>
    <row r="32" spans="1:11" x14ac:dyDescent="0.2">
      <c r="A32" s="3">
        <v>39750</v>
      </c>
      <c r="B32" s="4"/>
      <c r="C32" s="4"/>
      <c r="D32" s="4"/>
      <c r="E32" s="4"/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  <c r="J32" s="90">
        <f t="shared" si="4"/>
        <v>1</v>
      </c>
    </row>
    <row r="33" spans="1:19" x14ac:dyDescent="0.2">
      <c r="A33" s="3">
        <v>39751</v>
      </c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>
        <f t="shared" si="4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'BH 2012'!$F$4</f>
        <v>3.6666666666666665</v>
      </c>
      <c r="I36" s="98"/>
      <c r="R36" s="95">
        <v>2000</v>
      </c>
      <c r="S36" s="94"/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</v>
      </c>
      <c r="I37" s="86">
        <f>H34/H36</f>
        <v>0</v>
      </c>
      <c r="R37" s="96">
        <f>$R$36*H37</f>
        <v>0</v>
      </c>
      <c r="S37" s="92">
        <f>$R$36*I37</f>
        <v>0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1</v>
      </c>
      <c r="I38" s="89">
        <f>1-I37</f>
        <v>1</v>
      </c>
      <c r="R38" s="96">
        <f>$R$36*H38</f>
        <v>2000</v>
      </c>
      <c r="S38" s="92">
        <f>$R$36*I38</f>
        <v>2000</v>
      </c>
    </row>
    <row r="39" spans="1:19" x14ac:dyDescent="0.2">
      <c r="R39" s="96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3.833333333333333</v>
      </c>
      <c r="I40" s="99"/>
      <c r="R40" s="96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</v>
      </c>
      <c r="I41" s="86">
        <f>H34/H40</f>
        <v>0</v>
      </c>
      <c r="R41" s="96">
        <f>$R$36*H41</f>
        <v>0</v>
      </c>
      <c r="S41" s="92">
        <f>$R$36*I41</f>
        <v>0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1</v>
      </c>
      <c r="I42" s="89">
        <f>1-I41</f>
        <v>1</v>
      </c>
      <c r="R42" s="97">
        <f>$R$36*H42</f>
        <v>2000</v>
      </c>
      <c r="S42" s="93">
        <f>$R$36*I42</f>
        <v>2000</v>
      </c>
    </row>
  </sheetData>
  <mergeCells count="2">
    <mergeCell ref="A1:I1"/>
    <mergeCell ref="K2:P2"/>
  </mergeCells>
  <conditionalFormatting sqref="I34">
    <cfRule type="cellIs" dxfId="8" priority="7" stopIfTrue="1" operator="equal">
      <formula>0</formula>
    </cfRule>
    <cfRule type="cellIs" dxfId="7" priority="8" stopIfTrue="1" operator="greaterThan">
      <formula>0</formula>
    </cfRule>
    <cfRule type="cellIs" dxfId="6" priority="9" stopIfTrue="1" operator="lessThan">
      <formula>0</formula>
    </cfRule>
  </conditionalFormatting>
  <conditionalFormatting sqref="F3:F33">
    <cfRule type="cellIs" dxfId="5" priority="5" stopIfTrue="1" operator="lessThanOrEqual">
      <formula>0.0833333333333333</formula>
    </cfRule>
    <cfRule type="cellIs" dxfId="4" priority="6" stopIfTrue="1" operator="greaterThan">
      <formula>0.0833333333333333</formula>
    </cfRule>
  </conditionalFormatting>
  <conditionalFormatting sqref="I3:I33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H3:H33">
    <cfRule type="cellIs" dxfId="1" priority="1" stopIfTrue="1" operator="greaterThanOrEqual">
      <formula>0.333333333333333</formula>
    </cfRule>
    <cfRule type="cellIs" dxfId="0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2010-09-28T19:22:03Z</outs:dateTime>
      <outs:isPinned>true</outs:isPinned>
    </outs:relatedDate>
    <outs:relatedDate>
      <outs:type>2</outs:type>
      <outs:displayName>Created</outs:displayName>
      <outs:dateTime>2008-09-02T19:53:46Z</outs:dateTime>
      <outs:isPinned>true</outs:isPinned>
    </outs:relatedDate>
    <outs:relatedDate>
      <outs:type>4</outs:type>
      <outs:displayName>Last Printed</outs:displayName>
      <outs:dateTime>2010-08-23T10:59:54Z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pd_abarreira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Isaque Marinho Ribeiro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38C6F88-B5FC-4CDA-A6A7-8F0DBFCEEFD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BH 2012</vt:lpstr>
      <vt:lpstr>07-2012</vt:lpstr>
      <vt:lpstr>08-2012</vt:lpstr>
      <vt:lpstr>09-2012</vt:lpstr>
      <vt:lpstr>10-2012</vt:lpstr>
    </vt:vector>
  </TitlesOfParts>
  <Company>banpara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pd_abarreira</dc:creator>
  <cp:lastModifiedBy>Isaque Marinho Ribeiro</cp:lastModifiedBy>
  <cp:lastPrinted>2012-08-08T12:13:32Z</cp:lastPrinted>
  <dcterms:created xsi:type="dcterms:W3CDTF">2008-09-02T19:53:46Z</dcterms:created>
  <dcterms:modified xsi:type="dcterms:W3CDTF">2012-08-31T18:55:36Z</dcterms:modified>
</cp:coreProperties>
</file>