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2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</sheets>
  <calcPr calcId="145621"/>
</workbook>
</file>

<file path=xl/calcChain.xml><?xml version="1.0" encoding="utf-8"?>
<calcChain xmlns="http://schemas.openxmlformats.org/spreadsheetml/2006/main"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I3" i="16" s="1"/>
  <c r="H3" i="16"/>
  <c r="P4" i="19"/>
  <c r="F4" i="19"/>
  <c r="G4" i="19"/>
  <c r="I4" i="19" s="1"/>
  <c r="H4" i="19"/>
  <c r="F5" i="19"/>
  <c r="G5" i="19"/>
  <c r="I5" i="19" s="1"/>
  <c r="H5" i="19"/>
  <c r="F6" i="19"/>
  <c r="G6" i="19"/>
  <c r="I6" i="19" s="1"/>
  <c r="H6" i="19"/>
  <c r="F7" i="19"/>
  <c r="G7" i="19"/>
  <c r="I7" i="19" s="1"/>
  <c r="H7" i="19"/>
  <c r="F8" i="19"/>
  <c r="G8" i="19"/>
  <c r="I8" i="19" s="1"/>
  <c r="H8" i="19"/>
  <c r="F9" i="19"/>
  <c r="G9" i="19"/>
  <c r="I9" i="19" s="1"/>
  <c r="H9" i="19"/>
  <c r="F10" i="19"/>
  <c r="G10" i="19"/>
  <c r="I10" i="19" s="1"/>
  <c r="H10" i="19"/>
  <c r="F11" i="19"/>
  <c r="G11" i="19"/>
  <c r="I11" i="19" s="1"/>
  <c r="H11" i="19"/>
  <c r="F12" i="19"/>
  <c r="G12" i="19"/>
  <c r="I12" i="19" s="1"/>
  <c r="H12" i="19"/>
  <c r="F13" i="19"/>
  <c r="G13" i="19"/>
  <c r="I13" i="19" s="1"/>
  <c r="H13" i="19"/>
  <c r="F14" i="19"/>
  <c r="G14" i="19"/>
  <c r="I14" i="19" s="1"/>
  <c r="H14" i="19"/>
  <c r="F15" i="19"/>
  <c r="G15" i="19"/>
  <c r="I15" i="19" s="1"/>
  <c r="H15" i="19"/>
  <c r="F16" i="19"/>
  <c r="G16" i="19"/>
  <c r="I16" i="19" s="1"/>
  <c r="H16" i="19"/>
  <c r="F17" i="19"/>
  <c r="G17" i="19"/>
  <c r="I17" i="19" s="1"/>
  <c r="H17" i="19"/>
  <c r="F18" i="19"/>
  <c r="G18" i="19"/>
  <c r="I18" i="19" s="1"/>
  <c r="H18" i="19"/>
  <c r="F19" i="19"/>
  <c r="G19" i="19"/>
  <c r="I19" i="19" s="1"/>
  <c r="H19" i="19"/>
  <c r="F20" i="19"/>
  <c r="G20" i="19"/>
  <c r="I20" i="19" s="1"/>
  <c r="H20" i="19"/>
  <c r="F21" i="19"/>
  <c r="G21" i="19"/>
  <c r="I21" i="19" s="1"/>
  <c r="H21" i="19"/>
  <c r="F22" i="19"/>
  <c r="G22" i="19"/>
  <c r="I22" i="19" s="1"/>
  <c r="H22" i="19"/>
  <c r="F23" i="19"/>
  <c r="G23" i="19"/>
  <c r="I23" i="19" s="1"/>
  <c r="H23" i="19"/>
  <c r="F24" i="19"/>
  <c r="G24" i="19"/>
  <c r="I24" i="19" s="1"/>
  <c r="H24" i="19"/>
  <c r="F25" i="19"/>
  <c r="G25" i="19"/>
  <c r="I25" i="19" s="1"/>
  <c r="H25" i="19"/>
  <c r="F26" i="19"/>
  <c r="G26" i="19"/>
  <c r="I26" i="19" s="1"/>
  <c r="H26" i="19"/>
  <c r="F27" i="19"/>
  <c r="G27" i="19"/>
  <c r="I27" i="19" s="1"/>
  <c r="H27" i="19"/>
  <c r="F28" i="19"/>
  <c r="G28" i="19"/>
  <c r="I28" i="19" s="1"/>
  <c r="H28" i="19"/>
  <c r="F29" i="19"/>
  <c r="G29" i="19"/>
  <c r="I29" i="19" s="1"/>
  <c r="H29" i="19"/>
  <c r="F30" i="19"/>
  <c r="G30" i="19"/>
  <c r="I30" i="19" s="1"/>
  <c r="H30" i="19"/>
  <c r="F31" i="19"/>
  <c r="G31" i="19"/>
  <c r="I31" i="19" s="1"/>
  <c r="H31" i="19"/>
  <c r="F32" i="19"/>
  <c r="G32" i="19"/>
  <c r="I32" i="19" s="1"/>
  <c r="H32" i="19"/>
  <c r="F33" i="19"/>
  <c r="G33" i="19"/>
  <c r="I33" i="19" s="1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33" i="16" l="1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6" i="17"/>
  <c r="F17" i="17"/>
  <c r="F7" i="17"/>
  <c r="F8" i="17"/>
  <c r="F9" i="17"/>
  <c r="F10" i="17"/>
  <c r="F11" i="17"/>
  <c r="F16" i="17"/>
  <c r="F15" i="17"/>
  <c r="E20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I3" i="15" l="1"/>
  <c r="H34" i="19"/>
  <c r="I3" i="19"/>
  <c r="I34" i="19" s="1"/>
  <c r="G34" i="16"/>
  <c r="B13" i="17" s="1"/>
  <c r="H3" i="18"/>
  <c r="I3" i="18" s="1"/>
  <c r="G34" i="18"/>
  <c r="B14" i="17" s="1"/>
  <c r="G34" i="15"/>
  <c r="B12" i="17" s="1"/>
  <c r="H4" i="16"/>
  <c r="H34" i="18" l="1"/>
  <c r="C14" i="17" s="1"/>
  <c r="H34" i="15"/>
  <c r="C12" i="17" s="1"/>
  <c r="I34" i="18"/>
  <c r="D14" i="17" s="1"/>
  <c r="F14" i="17" s="1"/>
  <c r="I4" i="16"/>
  <c r="H34" i="16"/>
  <c r="C13" i="17" s="1"/>
  <c r="I34" i="15"/>
  <c r="D12" i="17" s="1"/>
  <c r="F12" i="17" s="1"/>
  <c r="I34" i="16" l="1"/>
  <c r="D13" i="17" l="1"/>
  <c r="E19" i="17" s="1"/>
  <c r="F13" i="17" l="1"/>
  <c r="E21" i="17" s="1"/>
  <c r="F23" i="17" s="1"/>
</calcChain>
</file>

<file path=xl/sharedStrings.xml><?xml version="1.0" encoding="utf-8"?>
<sst xmlns="http://schemas.openxmlformats.org/spreadsheetml/2006/main" count="110" uniqueCount="40">
  <si>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</si>
  <si>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</si>
  <si>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</si>
  <si>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</si>
  <si>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</si>
  <si>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</si>
  <si>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</si>
  <si>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</si>
  <si>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</si>
  <si>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</si>
  <si>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>PONTO DE ISAQUE RIBEIRO - AGOSTO/2010</t>
  </si>
  <si>
    <t xml:space="preserve">* Observação: </t>
  </si>
  <si>
    <t>Dias sem a saída p/ o almoço e seu retorno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</si>
  <si>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</si>
  <si>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</si>
  <si>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</si>
  <si>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</si>
  <si>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</si>
  <si>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</si>
  <si>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</si>
  <si>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</si>
  <si>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</si>
  <si>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</si>
  <si>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</si>
  <si>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</si>
  <si>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</si>
  <si>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</si>
  <si>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</si>
  <si>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</si>
  <si>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</si>
  <si>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</si>
  <si>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</si>
  <si>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</si>
  <si>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</si>
  <si>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</si>
  <si>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</si>
  <si>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r>
      <rPr>
        <sz val="8"/>
        <rFont val="Tahoma"/>
        <family val="2"/>
      </rPr>
      <t xml:space="preserve">Analista: </t>
    </r>
    <r>
      <rPr>
        <b/>
        <sz val="8"/>
        <rFont val="Tahoma"/>
        <family val="2"/>
      </rPr>
      <t>ISAQUE MARINHO RIBEIRO</t>
    </r>
  </si>
  <si>
    <t>HORAS DE ISAQUE MARINHO RIBEIRO - OUTUBRO/2012</t>
  </si>
  <si>
    <t>HORAS DE ISAQUE MARINHO RIBEIRO - JULHO/2012</t>
  </si>
  <si>
    <t>HORAS DE ISAQUE MARINHO RIBEIRO - SETEMBRO/2012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</si>
</sst>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1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Normal" xfId="0" builtinId="0"/>
  </cellStyles>
  <dxfs count="8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pane ySplit="5" topLeftCell="A6" activePane="bottomLeft" state="frozen"/>
      <selection pane="bottomLeft" activeCell="B14" sqref="B1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16384" width="16.5703125" style="32"/>
  </cols>
  <sheetData>
    <row r="1" spans="1:8" ht="26.25" customHeight="1" x14ac:dyDescent="0.2">
      <c r="A1" s="76" t="s">
        <v>35</v>
      </c>
      <c r="B1" s="76"/>
      <c r="C1" s="76"/>
      <c r="D1" s="76"/>
      <c r="E1" s="76"/>
      <c r="F1" s="76"/>
    </row>
    <row r="2" spans="1:8" ht="20.25" customHeight="1" thickBot="1" x14ac:dyDescent="0.25">
      <c r="A2" s="81" t="s">
        <v>36</v>
      </c>
      <c r="B2" s="81"/>
      <c r="C2" s="81"/>
      <c r="D2" s="81"/>
      <c r="E2" s="81"/>
      <c r="F2" s="81"/>
      <c r="G2" s="33"/>
      <c r="H2" s="35"/>
    </row>
    <row r="3" spans="1:8" x14ac:dyDescent="0.2">
      <c r="A3" s="33"/>
      <c r="B3" s="34"/>
      <c r="C3" s="34"/>
      <c r="D3" s="34"/>
      <c r="E3" s="36" t="s">
        <v>31</v>
      </c>
      <c r="F3" s="60">
        <v>0.16666666666666666</v>
      </c>
      <c r="G3" s="33"/>
      <c r="H3" s="35"/>
    </row>
    <row r="4" spans="1:8" x14ac:dyDescent="0.2">
      <c r="A4" s="33"/>
      <c r="B4" s="34"/>
      <c r="C4" s="34"/>
      <c r="D4" s="34"/>
      <c r="E4" s="33"/>
      <c r="F4" s="33"/>
      <c r="G4" s="33"/>
      <c r="H4" s="35"/>
    </row>
    <row r="5" spans="1:8" ht="29.25" customHeight="1" thickBot="1" x14ac:dyDescent="0.25">
      <c r="A5" s="74" t="s">
        <v>13</v>
      </c>
      <c r="B5" s="74" t="s">
        <v>14</v>
      </c>
      <c r="C5" s="74" t="s">
        <v>15</v>
      </c>
      <c r="D5" s="74" t="s">
        <v>6</v>
      </c>
      <c r="E5" s="74" t="s">
        <v>28</v>
      </c>
      <c r="F5" s="74" t="s">
        <v>29</v>
      </c>
      <c r="G5" s="33"/>
      <c r="H5" s="35"/>
    </row>
    <row r="6" spans="1:8" ht="15.75" thickTop="1" x14ac:dyDescent="0.2">
      <c r="A6" s="63" t="s">
        <v>16</v>
      </c>
      <c r="B6" s="64"/>
      <c r="C6" s="64"/>
      <c r="D6" s="65"/>
      <c r="E6" s="66">
        <v>0</v>
      </c>
      <c r="F6" s="67">
        <f t="shared" ref="F6" si="0">D6-E6</f>
        <v>0</v>
      </c>
      <c r="G6" s="33"/>
      <c r="H6" s="35"/>
    </row>
    <row r="7" spans="1:8" x14ac:dyDescent="0.2">
      <c r="A7" s="61" t="s">
        <v>17</v>
      </c>
      <c r="B7" s="38"/>
      <c r="C7" s="38"/>
      <c r="D7" s="43"/>
      <c r="E7" s="41">
        <v>0</v>
      </c>
      <c r="F7" s="42">
        <f t="shared" ref="F7:F11" si="1">D7-E7</f>
        <v>0</v>
      </c>
      <c r="G7" s="33"/>
      <c r="H7" s="35"/>
    </row>
    <row r="8" spans="1:8" x14ac:dyDescent="0.2">
      <c r="A8" s="68" t="s">
        <v>18</v>
      </c>
      <c r="B8" s="69"/>
      <c r="C8" s="69"/>
      <c r="D8" s="70"/>
      <c r="E8" s="66">
        <v>0</v>
      </c>
      <c r="F8" s="67">
        <f t="shared" si="1"/>
        <v>0</v>
      </c>
      <c r="G8" s="33"/>
      <c r="H8" s="35"/>
    </row>
    <row r="9" spans="1:8" x14ac:dyDescent="0.2">
      <c r="A9" s="61" t="s">
        <v>19</v>
      </c>
      <c r="B9" s="38"/>
      <c r="C9" s="38"/>
      <c r="D9" s="43"/>
      <c r="E9" s="41">
        <v>0</v>
      </c>
      <c r="F9" s="42">
        <f t="shared" si="1"/>
        <v>0</v>
      </c>
      <c r="G9" s="33"/>
      <c r="H9" s="35"/>
    </row>
    <row r="10" spans="1:8" x14ac:dyDescent="0.2">
      <c r="A10" s="68" t="s">
        <v>20</v>
      </c>
      <c r="B10" s="69"/>
      <c r="C10" s="69"/>
      <c r="D10" s="70"/>
      <c r="E10" s="66">
        <v>0</v>
      </c>
      <c r="F10" s="67">
        <f t="shared" si="1"/>
        <v>0</v>
      </c>
      <c r="G10" s="33"/>
      <c r="H10" s="35"/>
    </row>
    <row r="11" spans="1:8" x14ac:dyDescent="0.2">
      <c r="A11" s="61" t="s">
        <v>21</v>
      </c>
      <c r="B11" s="39"/>
      <c r="C11" s="39"/>
      <c r="D11" s="44"/>
      <c r="E11" s="41">
        <v>0</v>
      </c>
      <c r="F11" s="42">
        <f t="shared" si="1"/>
        <v>0</v>
      </c>
      <c r="G11" s="33"/>
      <c r="H11" s="35"/>
    </row>
    <row r="12" spans="1:8" x14ac:dyDescent="0.2">
      <c r="A12" s="68" t="s">
        <v>22</v>
      </c>
      <c r="B12" s="64">
        <f>'07-2012'!G34</f>
        <v>0</v>
      </c>
      <c r="C12" s="64">
        <f>'07-2012'!H34</f>
        <v>0</v>
      </c>
      <c r="D12" s="65">
        <f>'07-2012'!I34</f>
        <v>0</v>
      </c>
      <c r="E12" s="66">
        <v>0</v>
      </c>
      <c r="F12" s="67">
        <f>D12-E12</f>
        <v>0</v>
      </c>
      <c r="G12" s="33"/>
      <c r="H12" s="35"/>
    </row>
    <row r="13" spans="1:8" x14ac:dyDescent="0.2">
      <c r="A13" s="61" t="s">
        <v>23</v>
      </c>
      <c r="B13" s="40">
        <f>'08-2012'!G34</f>
        <v>0.16666666666666666</v>
      </c>
      <c r="C13" s="40">
        <f>'08-2012'!H34</f>
        <v>0.18055555555555558</v>
      </c>
      <c r="D13" s="45">
        <f>'08-2012'!I34</f>
        <v>1.3888888888888923E-2</v>
      </c>
      <c r="E13" s="41">
        <v>0</v>
      </c>
      <c r="F13" s="42">
        <f t="shared" ref="F13:F17" si="2">D13-E13</f>
        <v>1.3888888888888923E-2</v>
      </c>
      <c r="G13" s="33"/>
      <c r="H13" s="35"/>
    </row>
    <row r="14" spans="1:8" x14ac:dyDescent="0.2">
      <c r="A14" s="68" t="s">
        <v>24</v>
      </c>
      <c r="B14" s="64">
        <f>'09-2012'!G34</f>
        <v>0</v>
      </c>
      <c r="C14" s="64">
        <f>'09-2012'!H34</f>
        <v>0</v>
      </c>
      <c r="D14" s="65">
        <f>'09-2012'!I34</f>
        <v>0</v>
      </c>
      <c r="E14" s="66">
        <v>0</v>
      </c>
      <c r="F14" s="67">
        <f t="shared" si="2"/>
        <v>0</v>
      </c>
      <c r="G14" s="33"/>
      <c r="H14" s="35"/>
    </row>
    <row r="15" spans="1:8" x14ac:dyDescent="0.2">
      <c r="A15" s="61" t="s">
        <v>25</v>
      </c>
      <c r="B15" s="40"/>
      <c r="C15" s="40"/>
      <c r="D15" s="45"/>
      <c r="E15" s="41">
        <v>0</v>
      </c>
      <c r="F15" s="42">
        <f t="shared" si="2"/>
        <v>0</v>
      </c>
      <c r="G15" s="33"/>
      <c r="H15" s="35"/>
    </row>
    <row r="16" spans="1:8" x14ac:dyDescent="0.2">
      <c r="A16" s="68" t="s">
        <v>26</v>
      </c>
      <c r="B16" s="64"/>
      <c r="C16" s="64"/>
      <c r="D16" s="65"/>
      <c r="E16" s="66">
        <v>0</v>
      </c>
      <c r="F16" s="67">
        <f t="shared" si="2"/>
        <v>0</v>
      </c>
      <c r="G16" s="33"/>
      <c r="H16" s="35"/>
    </row>
    <row r="17" spans="1:8" ht="15.75" thickBot="1" x14ac:dyDescent="0.25">
      <c r="A17" s="62" t="s">
        <v>27</v>
      </c>
      <c r="B17" s="58"/>
      <c r="C17" s="58"/>
      <c r="D17" s="59"/>
      <c r="E17" s="56">
        <v>0</v>
      </c>
      <c r="F17" s="57">
        <f t="shared" si="2"/>
        <v>0</v>
      </c>
      <c r="G17" s="33"/>
      <c r="H17" s="35"/>
    </row>
    <row r="18" spans="1:8" ht="15.75" thickTop="1" x14ac:dyDescent="0.2">
      <c r="A18" s="33"/>
      <c r="B18" s="34"/>
      <c r="C18" s="34"/>
      <c r="D18" s="34"/>
      <c r="E18" s="33"/>
      <c r="F18" s="33"/>
      <c r="G18" s="33"/>
      <c r="H18" s="35"/>
    </row>
    <row r="19" spans="1:8" x14ac:dyDescent="0.2">
      <c r="A19" s="46"/>
      <c r="B19" s="47"/>
      <c r="C19" s="48" t="s">
        <v>30</v>
      </c>
      <c r="D19" s="49" t="s">
        <v>6</v>
      </c>
      <c r="E19" s="77">
        <f>SUM(D6:D17)</f>
        <v>1.3888888888888923E-2</v>
      </c>
      <c r="F19" s="77"/>
      <c r="G19" s="33"/>
      <c r="H19" s="35"/>
    </row>
    <row r="20" spans="1:8" x14ac:dyDescent="0.2">
      <c r="A20" s="50"/>
      <c r="B20" s="51"/>
      <c r="C20" s="52"/>
      <c r="D20" s="52" t="s">
        <v>28</v>
      </c>
      <c r="E20" s="78">
        <f>SUM(E7:E18)</f>
        <v>0</v>
      </c>
      <c r="F20" s="78"/>
      <c r="G20" s="33"/>
      <c r="H20" s="35"/>
    </row>
    <row r="21" spans="1:8" ht="15.75" thickBot="1" x14ac:dyDescent="0.25">
      <c r="A21" s="53"/>
      <c r="B21" s="54"/>
      <c r="C21" s="55"/>
      <c r="D21" s="55" t="s">
        <v>29</v>
      </c>
      <c r="E21" s="79">
        <f>SUM(F8:F19)</f>
        <v>1.3888888888888923E-2</v>
      </c>
      <c r="F21" s="79"/>
      <c r="G21" s="33"/>
      <c r="H21" s="35"/>
    </row>
    <row r="22" spans="1:8" ht="15.75" thickTop="1" x14ac:dyDescent="0.2">
      <c r="A22" s="33"/>
      <c r="B22" s="34"/>
      <c r="C22" s="34"/>
      <c r="D22" s="34"/>
      <c r="E22" s="33"/>
      <c r="F22" s="33"/>
      <c r="G22" s="33"/>
      <c r="H22" s="35"/>
    </row>
    <row r="23" spans="1:8" x14ac:dyDescent="0.2">
      <c r="A23" s="71"/>
      <c r="B23" s="72"/>
      <c r="C23" s="80" t="s">
        <v>32</v>
      </c>
      <c r="D23" s="80"/>
      <c r="E23" s="80"/>
      <c r="F23" s="73">
        <f>E21/F3</f>
        <v>8.3333333333333537E-2</v>
      </c>
      <c r="G23" s="35"/>
      <c r="H23" s="35"/>
    </row>
    <row r="24" spans="1:8" x14ac:dyDescent="0.2">
      <c r="A24" s="35"/>
      <c r="B24" s="37"/>
      <c r="C24" s="37"/>
      <c r="D24" s="37"/>
      <c r="E24" s="35"/>
      <c r="F24" s="35"/>
      <c r="G24" s="35"/>
      <c r="H24" s="35"/>
    </row>
  </sheetData>
  <mergeCells count="6">
    <mergeCell ref="A1:F1"/>
    <mergeCell ref="E19:F19"/>
    <mergeCell ref="E20:F20"/>
    <mergeCell ref="E21:F21"/>
    <mergeCell ref="C23:E23"/>
    <mergeCell ref="A2:F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5" sqref="M5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2" t="s">
        <v>38</v>
      </c>
      <c r="B1" s="83"/>
      <c r="C1" s="83"/>
      <c r="D1" s="83"/>
      <c r="E1" s="83"/>
      <c r="F1" s="83"/>
      <c r="G1" s="83"/>
      <c r="H1" s="83"/>
      <c r="I1" s="8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5" t="s">
        <v>9</v>
      </c>
      <c r="L2" s="86"/>
      <c r="M2" s="86"/>
      <c r="N2" s="86"/>
      <c r="O2" s="86"/>
      <c r="P2" s="87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:G11" si="0">IF(AND(WEEKDAY(A4)&gt;1,WEEKDAY(A4)&lt;7),IF(((E4-D4)+(C4-B4))&gt;0,$P$4,0),"")</f>
        <v>0</v>
      </c>
      <c r="H4" s="5">
        <f t="shared" ref="H4:H11" si="1">IF(G4&lt;&gt;0,(E4-D4)+(C4-B4),0)</f>
        <v>0</v>
      </c>
      <c r="I4" s="5">
        <f t="shared" ref="I4:I11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11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12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34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33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79" priority="19" stopIfTrue="1" operator="equal">
      <formula>0</formula>
    </cfRule>
    <cfRule type="cellIs" dxfId="78" priority="20" stopIfTrue="1" operator="greaterThan">
      <formula>0</formula>
    </cfRule>
    <cfRule type="cellIs" dxfId="77" priority="21" stopIfTrue="1" operator="lessThan">
      <formula>0</formula>
    </cfRule>
  </conditionalFormatting>
  <conditionalFormatting sqref="F3:F33">
    <cfRule type="cellIs" dxfId="76" priority="17" stopIfTrue="1" operator="lessThanOrEqual">
      <formula>0.0833333333333333</formula>
    </cfRule>
    <cfRule type="cellIs" dxfId="75" priority="18" stopIfTrue="1" operator="greaterThan">
      <formula>0.0833333333333333</formula>
    </cfRule>
  </conditionalFormatting>
  <conditionalFormatting sqref="I3:I33">
    <cfRule type="cellIs" dxfId="74" priority="15" stopIfTrue="1" operator="greaterThanOrEqual">
      <formula>0</formula>
    </cfRule>
    <cfRule type="cellIs" dxfId="73" priority="16" stopIfTrue="1" operator="lessThan">
      <formula>0</formula>
    </cfRule>
  </conditionalFormatting>
  <conditionalFormatting sqref="H3:H33">
    <cfRule type="cellIs" dxfId="72" priority="13" stopIfTrue="1" operator="greaterThanOrEqual">
      <formula>0.333333333333333</formula>
    </cfRule>
    <cfRule type="cellIs" dxfId="71" priority="14" stopIfTrue="1" operator="lessThan">
      <formula>0.333333333333333</formula>
    </cfRule>
  </conditionalFormatting>
  <conditionalFormatting sqref="F3">
    <cfRule type="cellIs" dxfId="70" priority="11" stopIfTrue="1" operator="lessThanOrEqual">
      <formula>0.0833333333333333</formula>
    </cfRule>
    <cfRule type="cellIs" dxfId="69" priority="12" stopIfTrue="1" operator="greaterThan">
      <formula>0.0833333333333333</formula>
    </cfRule>
  </conditionalFormatting>
  <conditionalFormatting sqref="F4:F33">
    <cfRule type="cellIs" dxfId="68" priority="9" stopIfTrue="1" operator="lessThanOrEqual">
      <formula>0.0833333333333333</formula>
    </cfRule>
    <cfRule type="cellIs" dxfId="67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11" sqref="C11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2" t="s">
        <v>10</v>
      </c>
      <c r="B1" s="83"/>
      <c r="C1" s="83"/>
      <c r="D1" s="83"/>
      <c r="E1" s="83"/>
      <c r="F1" s="83"/>
      <c r="G1" s="83"/>
      <c r="H1" s="83"/>
      <c r="I1" s="8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5" t="s">
        <v>9</v>
      </c>
      <c r="L2" s="86"/>
      <c r="M2" s="86"/>
      <c r="N2" s="86"/>
      <c r="O2" s="86"/>
      <c r="P2" s="87"/>
    </row>
    <row r="3" spans="1:16" x14ac:dyDescent="0.2">
      <c r="A3" s="3">
        <v>39660</v>
      </c>
      <c r="B3" s="4"/>
      <c r="C3" s="4"/>
      <c r="D3" s="4"/>
      <c r="E3" s="4"/>
      <c r="F3" s="5">
        <f>(IF(AND(C3&gt;0,D3&gt;0),D3-C3,0))</f>
        <v>0</v>
      </c>
      <c r="G3" s="5">
        <f t="shared" ref="G3" si="0">IF(AND(WEEKDAY(A3)&gt;1,WEEKDAY(A3)&lt;7),IF(((E3-D3)+(C3-B3))&gt;0,$P$4,0),"")</f>
        <v>0</v>
      </c>
      <c r="H3" s="5">
        <f t="shared" ref="H3" si="1">IF(G3&lt;&gt;0,(E3-D3)+(C3-B3),0)</f>
        <v>0</v>
      </c>
      <c r="I3" s="5">
        <f t="shared" ref="I3" si="2"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/>
      <c r="C4" s="4"/>
      <c r="D4" s="4"/>
      <c r="E4" s="4"/>
      <c r="F4" s="5">
        <f>(IF(AND(C4&gt;0,D4&gt;0),D4-C4,0))</f>
        <v>0</v>
      </c>
      <c r="G4" s="5">
        <f t="shared" ref="G4:G5" si="3">IF(AND(WEEKDAY(A4)&gt;1,WEEKDAY(A4)&lt;7),IF(((E4-D4)+(C4-B4))&gt;0,$P$4,0),"")</f>
        <v>0</v>
      </c>
      <c r="H4" s="5">
        <f t="shared" ref="H4:H5" si="4">IF(G4&lt;&gt;0,(E4-D4)+(C4-B4),0)</f>
        <v>0</v>
      </c>
      <c r="I4" s="5">
        <f t="shared" ref="I4:I5" si="5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/>
      <c r="C5" s="4"/>
      <c r="D5" s="4"/>
      <c r="E5" s="4"/>
      <c r="F5" s="5">
        <f t="shared" ref="F5:F33" si="6">(IF(AND(C5&gt;0,D5&gt;0),D5-C5,0))</f>
        <v>0</v>
      </c>
      <c r="G5" s="5">
        <f t="shared" si="3"/>
        <v>0</v>
      </c>
      <c r="H5" s="5">
        <f t="shared" si="4"/>
        <v>0</v>
      </c>
      <c r="I5" s="5">
        <f t="shared" si="5"/>
        <v>0</v>
      </c>
    </row>
    <row r="6" spans="1:16" x14ac:dyDescent="0.2">
      <c r="A6" s="3">
        <v>39663</v>
      </c>
      <c r="B6" s="4"/>
      <c r="C6" s="4"/>
      <c r="D6" s="4"/>
      <c r="E6" s="4"/>
      <c r="F6" s="5">
        <f t="shared" si="6"/>
        <v>0</v>
      </c>
      <c r="G6" s="5" t="str">
        <f t="shared" ref="G6:G33" si="7">IF(AND(WEEKDAY(A6)&gt;1,WEEKDAY(A6)&lt;7),IF(((E6-D6)+(C6-B6))&gt;0,$P$4,0),"")</f>
        <v/>
      </c>
      <c r="H6" s="5">
        <f t="shared" ref="H6:H33" si="8">IF(G6&lt;&gt;0,(E6-D6)+(C6-B6),0)</f>
        <v>0</v>
      </c>
      <c r="I6" s="5">
        <f t="shared" ref="I6:I33" si="9">IF(G6&lt;&gt;"",H6-G6,0)</f>
        <v>0</v>
      </c>
      <c r="K6" s="22" t="s">
        <v>11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6"/>
        <v>0</v>
      </c>
      <c r="G7" s="5" t="str">
        <f t="shared" si="7"/>
        <v/>
      </c>
      <c r="H7" s="5">
        <f t="shared" si="8"/>
        <v>0</v>
      </c>
      <c r="I7" s="5">
        <f t="shared" si="9"/>
        <v>0</v>
      </c>
      <c r="K7" s="25" t="s">
        <v>12</v>
      </c>
      <c r="L7" s="26"/>
      <c r="M7" s="26"/>
      <c r="N7" s="26"/>
      <c r="O7" s="26"/>
      <c r="P7" s="27"/>
    </row>
    <row r="8" spans="1:16" x14ac:dyDescent="0.2">
      <c r="A8" s="3">
        <v>39665</v>
      </c>
      <c r="B8" s="4"/>
      <c r="C8" s="4"/>
      <c r="D8" s="4"/>
      <c r="E8" s="4"/>
      <c r="F8" s="5">
        <f t="shared" si="6"/>
        <v>0</v>
      </c>
      <c r="G8" s="5">
        <f t="shared" si="7"/>
        <v>0</v>
      </c>
      <c r="H8" s="5">
        <f t="shared" si="8"/>
        <v>0</v>
      </c>
      <c r="I8" s="5">
        <f t="shared" si="9"/>
        <v>0</v>
      </c>
      <c r="K8" s="25" t="s">
        <v>34</v>
      </c>
      <c r="L8" s="26"/>
      <c r="M8" s="26"/>
      <c r="N8" s="26"/>
      <c r="O8" s="26"/>
      <c r="P8" s="27"/>
    </row>
    <row r="9" spans="1:16" x14ac:dyDescent="0.2">
      <c r="A9" s="3">
        <v>39666</v>
      </c>
      <c r="B9" s="4"/>
      <c r="C9" s="4"/>
      <c r="D9" s="4"/>
      <c r="E9" s="4"/>
      <c r="F9" s="5">
        <f t="shared" si="6"/>
        <v>0</v>
      </c>
      <c r="G9" s="5">
        <f t="shared" si="7"/>
        <v>0</v>
      </c>
      <c r="H9" s="5">
        <f t="shared" si="8"/>
        <v>0</v>
      </c>
      <c r="I9" s="5">
        <f t="shared" si="9"/>
        <v>0</v>
      </c>
      <c r="K9" s="28" t="s">
        <v>33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0.53125</v>
      </c>
      <c r="D10" s="4"/>
      <c r="E10" s="4"/>
      <c r="F10" s="5">
        <f t="shared" si="6"/>
        <v>0</v>
      </c>
      <c r="G10" s="5">
        <f t="shared" si="7"/>
        <v>0.16666666666666666</v>
      </c>
      <c r="H10" s="5">
        <f t="shared" si="8"/>
        <v>0.18055555555555558</v>
      </c>
      <c r="I10" s="5">
        <f t="shared" si="9"/>
        <v>1.3888888888888923E-2</v>
      </c>
    </row>
    <row r="11" spans="1:16" x14ac:dyDescent="0.2">
      <c r="A11" s="3">
        <v>39668</v>
      </c>
      <c r="B11" s="4"/>
      <c r="C11" s="4"/>
      <c r="D11" s="4"/>
      <c r="E11" s="4"/>
      <c r="F11" s="5">
        <f t="shared" si="6"/>
        <v>0</v>
      </c>
      <c r="G11" s="5">
        <f t="shared" si="7"/>
        <v>0</v>
      </c>
      <c r="H11" s="5">
        <f t="shared" si="8"/>
        <v>0</v>
      </c>
      <c r="I11" s="5">
        <f t="shared" si="9"/>
        <v>0</v>
      </c>
    </row>
    <row r="12" spans="1:16" x14ac:dyDescent="0.2">
      <c r="A12" s="3">
        <v>39669</v>
      </c>
      <c r="B12" s="4"/>
      <c r="C12" s="4"/>
      <c r="D12" s="4"/>
      <c r="E12" s="4"/>
      <c r="F12" s="5">
        <f t="shared" si="6"/>
        <v>0</v>
      </c>
      <c r="G12" s="5">
        <f t="shared" si="7"/>
        <v>0</v>
      </c>
      <c r="H12" s="5">
        <f t="shared" si="8"/>
        <v>0</v>
      </c>
      <c r="I12" s="5">
        <f t="shared" si="9"/>
        <v>0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6"/>
        <v>0</v>
      </c>
      <c r="G13" s="5" t="str">
        <f t="shared" si="7"/>
        <v/>
      </c>
      <c r="H13" s="5">
        <f t="shared" si="8"/>
        <v>0</v>
      </c>
      <c r="I13" s="5">
        <f t="shared" si="9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6"/>
        <v>0</v>
      </c>
      <c r="G14" s="5" t="str">
        <f t="shared" si="7"/>
        <v/>
      </c>
      <c r="H14" s="5">
        <f t="shared" si="8"/>
        <v>0</v>
      </c>
      <c r="I14" s="5">
        <f t="shared" si="9"/>
        <v>0</v>
      </c>
    </row>
    <row r="15" spans="1:16" x14ac:dyDescent="0.2">
      <c r="A15" s="3">
        <v>39672</v>
      </c>
      <c r="B15" s="4"/>
      <c r="C15" s="4"/>
      <c r="D15" s="4"/>
      <c r="E15" s="4"/>
      <c r="F15" s="5">
        <f t="shared" si="6"/>
        <v>0</v>
      </c>
      <c r="G15" s="5">
        <f t="shared" si="7"/>
        <v>0</v>
      </c>
      <c r="H15" s="5">
        <f t="shared" si="8"/>
        <v>0</v>
      </c>
      <c r="I15" s="5">
        <f t="shared" si="9"/>
        <v>0</v>
      </c>
    </row>
    <row r="16" spans="1:16" x14ac:dyDescent="0.2">
      <c r="A16" s="3">
        <v>39673</v>
      </c>
      <c r="B16" s="4"/>
      <c r="C16" s="4"/>
      <c r="D16" s="4"/>
      <c r="E16" s="4"/>
      <c r="F16" s="5">
        <f t="shared" si="6"/>
        <v>0</v>
      </c>
      <c r="G16" s="5">
        <f t="shared" si="7"/>
        <v>0</v>
      </c>
      <c r="H16" s="5">
        <f t="shared" si="8"/>
        <v>0</v>
      </c>
      <c r="I16" s="5">
        <f t="shared" si="9"/>
        <v>0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6"/>
        <v>0</v>
      </c>
      <c r="G17" s="5">
        <f t="shared" si="7"/>
        <v>0</v>
      </c>
      <c r="H17" s="5">
        <f t="shared" si="8"/>
        <v>0</v>
      </c>
      <c r="I17" s="5">
        <f t="shared" si="9"/>
        <v>0</v>
      </c>
    </row>
    <row r="18" spans="1:11" x14ac:dyDescent="0.2">
      <c r="A18" s="3">
        <v>39675</v>
      </c>
      <c r="B18" s="4"/>
      <c r="C18" s="4"/>
      <c r="D18" s="4"/>
      <c r="E18" s="4"/>
      <c r="F18" s="5">
        <f t="shared" si="6"/>
        <v>0</v>
      </c>
      <c r="G18" s="5">
        <f t="shared" si="7"/>
        <v>0</v>
      </c>
      <c r="H18" s="5">
        <f t="shared" si="8"/>
        <v>0</v>
      </c>
      <c r="I18" s="5">
        <f t="shared" si="9"/>
        <v>0</v>
      </c>
    </row>
    <row r="19" spans="1:11" x14ac:dyDescent="0.2">
      <c r="A19" s="3">
        <v>39676</v>
      </c>
      <c r="B19" s="4"/>
      <c r="C19" s="4"/>
      <c r="D19" s="4"/>
      <c r="E19" s="4"/>
      <c r="F19" s="5">
        <f t="shared" si="6"/>
        <v>0</v>
      </c>
      <c r="G19" s="5">
        <f t="shared" si="7"/>
        <v>0</v>
      </c>
      <c r="H19" s="5">
        <f t="shared" si="8"/>
        <v>0</v>
      </c>
      <c r="I19" s="5">
        <f t="shared" si="9"/>
        <v>0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6"/>
        <v>0</v>
      </c>
      <c r="G20" s="5" t="str">
        <f t="shared" si="7"/>
        <v/>
      </c>
      <c r="H20" s="5">
        <f t="shared" si="8"/>
        <v>0</v>
      </c>
      <c r="I20" s="5">
        <f t="shared" si="9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6"/>
        <v>0</v>
      </c>
      <c r="G21" s="5" t="str">
        <f t="shared" si="7"/>
        <v/>
      </c>
      <c r="H21" s="5">
        <f t="shared" si="8"/>
        <v>0</v>
      </c>
      <c r="I21" s="5">
        <f t="shared" si="9"/>
        <v>0</v>
      </c>
    </row>
    <row r="22" spans="1:11" x14ac:dyDescent="0.2">
      <c r="A22" s="3">
        <v>39679</v>
      </c>
      <c r="B22" s="4"/>
      <c r="C22" s="4"/>
      <c r="D22" s="4"/>
      <c r="E22" s="4"/>
      <c r="F22" s="5">
        <f t="shared" si="6"/>
        <v>0</v>
      </c>
      <c r="G22" s="5">
        <f t="shared" si="7"/>
        <v>0</v>
      </c>
      <c r="H22" s="5">
        <f t="shared" si="8"/>
        <v>0</v>
      </c>
      <c r="I22" s="5">
        <f t="shared" si="9"/>
        <v>0</v>
      </c>
    </row>
    <row r="23" spans="1:11" x14ac:dyDescent="0.2">
      <c r="A23" s="3">
        <v>39680</v>
      </c>
      <c r="B23" s="4"/>
      <c r="C23" s="4"/>
      <c r="D23" s="4"/>
      <c r="E23" s="4"/>
      <c r="F23" s="5">
        <f t="shared" si="6"/>
        <v>0</v>
      </c>
      <c r="G23" s="5">
        <f t="shared" si="7"/>
        <v>0</v>
      </c>
      <c r="H23" s="5">
        <f t="shared" si="8"/>
        <v>0</v>
      </c>
      <c r="I23" s="5">
        <f t="shared" si="9"/>
        <v>0</v>
      </c>
    </row>
    <row r="24" spans="1:11" x14ac:dyDescent="0.2">
      <c r="A24" s="3">
        <v>39681</v>
      </c>
      <c r="B24" s="4"/>
      <c r="C24" s="4"/>
      <c r="D24" s="4"/>
      <c r="E24" s="4"/>
      <c r="F24" s="5">
        <f t="shared" si="6"/>
        <v>0</v>
      </c>
      <c r="G24" s="5">
        <f t="shared" si="7"/>
        <v>0</v>
      </c>
      <c r="H24" s="5">
        <f t="shared" si="8"/>
        <v>0</v>
      </c>
      <c r="I24" s="5">
        <f t="shared" si="9"/>
        <v>0</v>
      </c>
    </row>
    <row r="25" spans="1:11" x14ac:dyDescent="0.2">
      <c r="A25" s="3">
        <v>39682</v>
      </c>
      <c r="B25" s="4"/>
      <c r="C25" s="4"/>
      <c r="D25" s="4"/>
      <c r="E25" s="4"/>
      <c r="F25" s="5">
        <f t="shared" si="6"/>
        <v>0</v>
      </c>
      <c r="G25" s="5">
        <f t="shared" si="7"/>
        <v>0</v>
      </c>
      <c r="H25" s="5">
        <f t="shared" si="8"/>
        <v>0</v>
      </c>
      <c r="I25" s="5">
        <f t="shared" si="9"/>
        <v>0</v>
      </c>
    </row>
    <row r="26" spans="1:11" x14ac:dyDescent="0.2">
      <c r="A26" s="3">
        <v>39683</v>
      </c>
      <c r="B26" s="4"/>
      <c r="C26" s="4"/>
      <c r="D26" s="4"/>
      <c r="E26" s="4"/>
      <c r="F26" s="5">
        <f t="shared" si="6"/>
        <v>0</v>
      </c>
      <c r="G26" s="5">
        <f t="shared" si="7"/>
        <v>0</v>
      </c>
      <c r="H26" s="5">
        <f t="shared" si="8"/>
        <v>0</v>
      </c>
      <c r="I26" s="5">
        <f t="shared" si="9"/>
        <v>0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6"/>
        <v>0</v>
      </c>
      <c r="G27" s="5" t="str">
        <f t="shared" si="7"/>
        <v/>
      </c>
      <c r="H27" s="5">
        <f t="shared" si="8"/>
        <v>0</v>
      </c>
      <c r="I27" s="5">
        <f t="shared" si="9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6"/>
        <v>0</v>
      </c>
      <c r="G28" s="5" t="str">
        <f t="shared" si="7"/>
        <v/>
      </c>
      <c r="H28" s="5">
        <f t="shared" si="8"/>
        <v>0</v>
      </c>
      <c r="I28" s="5">
        <f t="shared" si="9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6"/>
        <v>0</v>
      </c>
      <c r="G29" s="5">
        <f t="shared" si="7"/>
        <v>0</v>
      </c>
      <c r="H29" s="5">
        <f t="shared" si="8"/>
        <v>0</v>
      </c>
      <c r="I29" s="5">
        <f t="shared" si="9"/>
        <v>0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6"/>
        <v>0</v>
      </c>
      <c r="G30" s="5">
        <f t="shared" si="7"/>
        <v>0</v>
      </c>
      <c r="H30" s="5">
        <f t="shared" si="8"/>
        <v>0</v>
      </c>
      <c r="I30" s="5">
        <f t="shared" si="9"/>
        <v>0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6"/>
        <v>0</v>
      </c>
      <c r="G31" s="5">
        <f t="shared" si="7"/>
        <v>0</v>
      </c>
      <c r="H31" s="5">
        <f t="shared" si="8"/>
        <v>0</v>
      </c>
      <c r="I31" s="5">
        <f t="shared" si="9"/>
        <v>0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6"/>
        <v>0</v>
      </c>
      <c r="G32" s="5">
        <f t="shared" si="7"/>
        <v>0</v>
      </c>
      <c r="H32" s="5">
        <f t="shared" si="8"/>
        <v>0</v>
      </c>
      <c r="I32" s="5">
        <f t="shared" si="9"/>
        <v>0</v>
      </c>
    </row>
    <row r="33" spans="1:9" x14ac:dyDescent="0.2">
      <c r="A33" s="3">
        <v>39690</v>
      </c>
      <c r="B33" s="4"/>
      <c r="C33" s="4"/>
      <c r="D33" s="4"/>
      <c r="E33" s="4"/>
      <c r="F33" s="5">
        <f t="shared" si="6"/>
        <v>0</v>
      </c>
      <c r="G33" s="5">
        <f t="shared" si="7"/>
        <v>0</v>
      </c>
      <c r="H33" s="5">
        <f t="shared" si="8"/>
        <v>0</v>
      </c>
      <c r="I33" s="5">
        <f t="shared" si="9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0.16666666666666666</v>
      </c>
      <c r="H34" s="21">
        <f>SUM(H3:H33)</f>
        <v>0.18055555555555558</v>
      </c>
      <c r="I34" s="20">
        <f>SUM(I3:I33)</f>
        <v>1.3888888888888923E-2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58" priority="7" stopIfTrue="1" operator="equal">
      <formula>0</formula>
    </cfRule>
    <cfRule type="cellIs" dxfId="57" priority="8" stopIfTrue="1" operator="greaterThan">
      <formula>0</formula>
    </cfRule>
    <cfRule type="cellIs" dxfId="56" priority="9" stopIfTrue="1" operator="lessThan">
      <formula>0</formula>
    </cfRule>
  </conditionalFormatting>
  <conditionalFormatting sqref="F3:F33">
    <cfRule type="cellIs" dxfId="55" priority="5" stopIfTrue="1" operator="lessThanOrEqual">
      <formula>0.0833333333333333</formula>
    </cfRule>
    <cfRule type="cellIs" dxfId="54" priority="6" stopIfTrue="1" operator="greaterThan">
      <formula>0.0833333333333333</formula>
    </cfRule>
  </conditionalFormatting>
  <conditionalFormatting sqref="I3:I33">
    <cfRule type="cellIs" dxfId="53" priority="3" stopIfTrue="1" operator="greaterThanOrEqual">
      <formula>0</formula>
    </cfRule>
    <cfRule type="cellIs" dxfId="52" priority="4" stopIfTrue="1" operator="lessThan">
      <formula>0</formula>
    </cfRule>
  </conditionalFormatting>
  <conditionalFormatting sqref="H3:H33">
    <cfRule type="cellIs" dxfId="51" priority="1" stopIfTrue="1" operator="greaterThanOrEqual">
      <formula>0.333333333333333</formula>
    </cfRule>
    <cfRule type="cellIs" dxfId="5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sqref="A1:I1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2" t="s">
        <v>39</v>
      </c>
      <c r="B1" s="83"/>
      <c r="C1" s="83"/>
      <c r="D1" s="83"/>
      <c r="E1" s="83"/>
      <c r="F1" s="83"/>
      <c r="G1" s="83"/>
      <c r="H1" s="83"/>
      <c r="I1" s="8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5" t="s">
        <v>9</v>
      </c>
      <c r="L2" s="86"/>
      <c r="M2" s="86"/>
      <c r="N2" s="86"/>
      <c r="O2" s="86"/>
      <c r="P2" s="87"/>
    </row>
    <row r="3" spans="1:16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39693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16" x14ac:dyDescent="0.2">
      <c r="A6" s="3">
        <v>39694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  <c r="K6" s="22" t="s">
        <v>11</v>
      </c>
      <c r="L6" s="23"/>
      <c r="M6" s="23"/>
      <c r="N6" s="23"/>
      <c r="O6" s="23"/>
      <c r="P6" s="24"/>
    </row>
    <row r="7" spans="1:16" x14ac:dyDescent="0.2">
      <c r="A7" s="3">
        <v>39695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K7" s="25" t="s">
        <v>12</v>
      </c>
      <c r="L7" s="26"/>
      <c r="M7" s="26"/>
      <c r="N7" s="26"/>
      <c r="O7" s="26"/>
      <c r="P7" s="27"/>
    </row>
    <row r="8" spans="1:16" x14ac:dyDescent="0.2">
      <c r="A8" s="3">
        <v>39696</v>
      </c>
      <c r="B8" s="4"/>
      <c r="C8" s="4"/>
      <c r="D8" s="4"/>
      <c r="E8" s="4"/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  <c r="K8" s="25" t="s">
        <v>34</v>
      </c>
      <c r="L8" s="26"/>
      <c r="M8" s="26"/>
      <c r="N8" s="26"/>
      <c r="O8" s="26"/>
      <c r="P8" s="27"/>
    </row>
    <row r="9" spans="1:16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K9" s="28" t="s">
        <v>33</v>
      </c>
      <c r="L9" s="29"/>
      <c r="M9" s="29"/>
      <c r="N9" s="29"/>
      <c r="O9" s="29"/>
      <c r="P9" s="30"/>
    </row>
    <row r="10" spans="1:16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</row>
    <row r="11" spans="1:16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K11" s="75"/>
    </row>
    <row r="12" spans="1:16" x14ac:dyDescent="0.2">
      <c r="A12" s="3">
        <v>39700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16" x14ac:dyDescent="0.2">
      <c r="A13" s="3">
        <v>39701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16" x14ac:dyDescent="0.2">
      <c r="A14" s="3">
        <v>39702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16" x14ac:dyDescent="0.2">
      <c r="A15" s="3">
        <v>39703</v>
      </c>
      <c r="B15" s="4"/>
      <c r="C15" s="4"/>
      <c r="D15" s="4"/>
      <c r="E15" s="4"/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</row>
    <row r="16" spans="1:16" x14ac:dyDescent="0.2">
      <c r="A16" s="3">
        <v>39704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</row>
    <row r="19" spans="1:11" x14ac:dyDescent="0.2">
      <c r="A19" s="3">
        <v>39707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1:11" x14ac:dyDescent="0.2">
      <c r="A20" s="3">
        <v>39708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K20" s="7"/>
    </row>
    <row r="21" spans="1:11" x14ac:dyDescent="0.2">
      <c r="A21" s="3">
        <v>39709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1:11" x14ac:dyDescent="0.2">
      <c r="A22" s="3">
        <v>39710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</row>
    <row r="23" spans="1:11" x14ac:dyDescent="0.2">
      <c r="A23" s="3">
        <v>39711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1:11" x14ac:dyDescent="0.2">
      <c r="A29" s="3">
        <v>39717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K29" s="19"/>
    </row>
    <row r="30" spans="1:11" x14ac:dyDescent="0.2">
      <c r="A30" s="3">
        <v>39718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</row>
    <row r="33" spans="1: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49" priority="7" stopIfTrue="1" operator="equal">
      <formula>0</formula>
    </cfRule>
    <cfRule type="cellIs" dxfId="48" priority="8" stopIfTrue="1" operator="greaterThan">
      <formula>0</formula>
    </cfRule>
    <cfRule type="cellIs" dxfId="47" priority="9" stopIfTrue="1" operator="lessThan">
      <formula>0</formula>
    </cfRule>
  </conditionalFormatting>
  <conditionalFormatting sqref="F3:F33">
    <cfRule type="cellIs" dxfId="46" priority="5" stopIfTrue="1" operator="lessThanOrEqual">
      <formula>0.0833333333333333</formula>
    </cfRule>
    <cfRule type="cellIs" dxfId="45" priority="6" stopIfTrue="1" operator="greaterThan">
      <formula>0.0833333333333333</formula>
    </cfRule>
  </conditionalFormatting>
  <conditionalFormatting sqref="I3:I33">
    <cfRule type="cellIs" dxfId="44" priority="3" stopIfTrue="1" operator="greaterThanOrEqual">
      <formula>0</formula>
    </cfRule>
    <cfRule type="cellIs" dxfId="43" priority="4" stopIfTrue="1" operator="lessThan">
      <formula>0</formula>
    </cfRule>
  </conditionalFormatting>
  <conditionalFormatting sqref="H3:H33">
    <cfRule type="cellIs" dxfId="42" priority="1" stopIfTrue="1" operator="greaterThanOrEqual">
      <formula>0.333333333333333</formula>
    </cfRule>
    <cfRule type="cellIs" dxfId="41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sqref="A1:I1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82" t="s">
        <v>37</v>
      </c>
      <c r="B1" s="83"/>
      <c r="C1" s="83"/>
      <c r="D1" s="83"/>
      <c r="E1" s="83"/>
      <c r="F1" s="83"/>
      <c r="G1" s="83"/>
      <c r="H1" s="83"/>
      <c r="I1" s="84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85" t="s">
        <v>9</v>
      </c>
      <c r="L2" s="86"/>
      <c r="M2" s="86"/>
      <c r="N2" s="86"/>
      <c r="O2" s="86"/>
      <c r="P2" s="87"/>
    </row>
    <row r="3" spans="1:16" x14ac:dyDescent="0.2">
      <c r="A3" s="3">
        <v>39721</v>
      </c>
      <c r="B3" s="4"/>
      <c r="C3" s="4"/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</v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/>
      <c r="C4" s="4"/>
      <c r="D4" s="4"/>
      <c r="E4" s="4"/>
      <c r="F4" s="5">
        <f t="shared" ref="F4:F33" si="0">(IF(AND(C4&gt;0,D4&gt;0),D4-C4,0))</f>
        <v>0</v>
      </c>
      <c r="G4" s="5">
        <f t="shared" ref="G4:G33" si="1">IF(AND(WEEKDAY(A4)&gt;1,WEEKDAY(A4)&lt;7),IF(((E4-D4)+(C4-B4))&gt;0,$P$4,0),"")</f>
        <v>0</v>
      </c>
      <c r="H4" s="5">
        <f t="shared" ref="H4:H33" si="2">IF(G4&lt;&gt;0,(E4-D4)+(C4-B4),0)</f>
        <v>0</v>
      </c>
      <c r="I4" s="5">
        <f t="shared" ref="I4:I33" si="3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/>
      <c r="C5" s="4"/>
      <c r="D5" s="4"/>
      <c r="E5" s="4"/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16" x14ac:dyDescent="0.2">
      <c r="A6" s="3">
        <v>39724</v>
      </c>
      <c r="B6" s="4"/>
      <c r="C6" s="4"/>
      <c r="D6" s="4"/>
      <c r="E6" s="4"/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  <c r="K6" s="22" t="s">
        <v>11</v>
      </c>
      <c r="L6" s="23"/>
      <c r="M6" s="23"/>
      <c r="N6" s="23"/>
      <c r="O6" s="23"/>
      <c r="P6" s="24"/>
    </row>
    <row r="7" spans="1:16" x14ac:dyDescent="0.2">
      <c r="A7" s="3">
        <v>39725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K7" s="25" t="s">
        <v>12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K8" s="25" t="s">
        <v>34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K9" s="28" t="s">
        <v>33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</row>
    <row r="11" spans="1:16" x14ac:dyDescent="0.2">
      <c r="A11" s="3">
        <v>39729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  <c r="K11" s="75"/>
    </row>
    <row r="12" spans="1:16" x14ac:dyDescent="0.2">
      <c r="A12" s="3">
        <v>39730</v>
      </c>
      <c r="B12" s="4"/>
      <c r="C12" s="4"/>
      <c r="D12" s="4"/>
      <c r="E12" s="4"/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16" x14ac:dyDescent="0.2">
      <c r="A13" s="3">
        <v>39731</v>
      </c>
      <c r="B13" s="4"/>
      <c r="C13" s="4"/>
      <c r="D13" s="4"/>
      <c r="E13" s="4"/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</row>
    <row r="17" spans="1:11" x14ac:dyDescent="0.2">
      <c r="A17" s="3">
        <v>39735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</row>
    <row r="18" spans="1:11" x14ac:dyDescent="0.2">
      <c r="A18" s="3">
        <v>39736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</row>
    <row r="19" spans="1:11" x14ac:dyDescent="0.2">
      <c r="A19" s="3">
        <v>39737</v>
      </c>
      <c r="B19" s="4"/>
      <c r="C19" s="4"/>
      <c r="D19" s="4"/>
      <c r="E19" s="4"/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1:11" x14ac:dyDescent="0.2">
      <c r="A20" s="3">
        <v>39738</v>
      </c>
      <c r="B20" s="4"/>
      <c r="C20" s="4"/>
      <c r="D20" s="4"/>
      <c r="E20" s="4"/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  <c r="K20" s="7"/>
    </row>
    <row r="21" spans="1:11" x14ac:dyDescent="0.2">
      <c r="A21" s="3">
        <v>39739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</row>
    <row r="24" spans="1:11" x14ac:dyDescent="0.2">
      <c r="A24" s="3">
        <v>39742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</row>
    <row r="25" spans="1:11" x14ac:dyDescent="0.2">
      <c r="A25" s="3">
        <v>39743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1:11" x14ac:dyDescent="0.2">
      <c r="A27" s="3">
        <v>39745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1:11" x14ac:dyDescent="0.2">
      <c r="A28" s="3">
        <v>39746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</row>
    <row r="33" spans="1: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40" priority="7" stopIfTrue="1" operator="equal">
      <formula>0</formula>
    </cfRule>
    <cfRule type="cellIs" dxfId="39" priority="8" stopIfTrue="1" operator="greaterThan">
      <formula>0</formula>
    </cfRule>
    <cfRule type="cellIs" dxfId="38" priority="9" stopIfTrue="1" operator="lessThan">
      <formula>0</formula>
    </cfRule>
  </conditionalFormatting>
  <conditionalFormatting sqref="F3:F33">
    <cfRule type="cellIs" dxfId="37" priority="5" stopIfTrue="1" operator="lessThanOrEqual">
      <formula>0.0833333333333333</formula>
    </cfRule>
    <cfRule type="cellIs" dxfId="36" priority="6" stopIfTrue="1" operator="greaterThan">
      <formula>0.0833333333333333</formula>
    </cfRule>
  </conditionalFormatting>
  <conditionalFormatting sqref="I3:I33">
    <cfRule type="cellIs" dxfId="35" priority="3" stopIfTrue="1" operator="greaterThanOrEqual">
      <formula>0</formula>
    </cfRule>
    <cfRule type="cellIs" dxfId="34" priority="4" stopIfTrue="1" operator="lessThan">
      <formula>0</formula>
    </cfRule>
  </conditionalFormatting>
  <conditionalFormatting sqref="H3:H33">
    <cfRule type="cellIs" dxfId="33" priority="1" stopIfTrue="1" operator="greaterThanOrEqual">
      <formula>0.333333333333333</formula>
    </cfRule>
    <cfRule type="cellIs" dxfId="32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BH 2012</vt:lpstr>
      <vt:lpstr>07-2012</vt:lpstr>
      <vt:lpstr>08-2012</vt:lpstr>
      <vt:lpstr>09-2012</vt:lpstr>
      <vt:lpstr>10-2012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2010-08-23T10:59:54Z</cp:lastPrinted>
  <dcterms:created xsi:type="dcterms:W3CDTF">2008-09-02T19:53:46Z</dcterms:created>
  <dcterms:modified xsi:type="dcterms:W3CDTF">2012-08-08T12:10:23Z</dcterms:modified>
</cp:coreProperties>
</file>