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os-my.sharepoint.com/personal/c_baginski_luneos_pl/Documents/Pulpit/PCz/V semestr/Podstawy Elektroenergetyki/Laboratorium/"/>
    </mc:Choice>
  </mc:AlternateContent>
  <xr:revisionPtr revIDLastSave="1011" documentId="8_{7C32D391-355D-44E6-87A3-CBB581047AA8}" xr6:coauthVersionLast="47" xr6:coauthVersionMax="47" xr10:uidLastSave="{458EE5BE-67BB-4C50-8100-8A26643B63F7}"/>
  <bookViews>
    <workbookView xWindow="-108" yWindow="-108" windowWidth="23256" windowHeight="12456" tabRatio="1000" xr2:uid="{5B533AA2-D019-4DC8-9F8F-2A2405192E77}"/>
  </bookViews>
  <sheets>
    <sheet name="Straty" sheetId="1" r:id="rId1"/>
    <sheet name="Energia" sheetId="2" r:id="rId2"/>
    <sheet name="Urządzenia" sheetId="3" r:id="rId3"/>
    <sheet name="Straty napięciowe i prądowe nN" sheetId="4" r:id="rId4"/>
    <sheet name="Straty handlowe nN" sheetId="5" r:id="rId5"/>
    <sheet name="Straty techniczne nN" sheetId="6" r:id="rId6"/>
    <sheet name="Starty napięciowe i prądowe SN" sheetId="8" r:id="rId7"/>
    <sheet name="Straty handlowe SN" sheetId="7" r:id="rId8"/>
    <sheet name="Straty techniczne SN" sheetId="9" r:id="rId9"/>
    <sheet name="Bila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6" l="1"/>
  <c r="C7" i="10"/>
  <c r="D19" i="10"/>
  <c r="E19" i="10"/>
  <c r="F19" i="10"/>
  <c r="G19" i="10"/>
  <c r="H19" i="10"/>
  <c r="I19" i="10"/>
  <c r="J19" i="10"/>
  <c r="K19" i="10"/>
  <c r="L19" i="10"/>
  <c r="M19" i="10"/>
  <c r="N19" i="10"/>
  <c r="C19" i="10"/>
  <c r="C17" i="10"/>
  <c r="D11" i="10"/>
  <c r="D18" i="10" s="1"/>
  <c r="E11" i="10"/>
  <c r="E18" i="10" s="1"/>
  <c r="F11" i="10"/>
  <c r="F18" i="10" s="1"/>
  <c r="G11" i="10"/>
  <c r="G18" i="10" s="1"/>
  <c r="H11" i="10"/>
  <c r="H18" i="10" s="1"/>
  <c r="I11" i="10"/>
  <c r="I18" i="10" s="1"/>
  <c r="J11" i="10"/>
  <c r="J18" i="10" s="1"/>
  <c r="K11" i="10"/>
  <c r="K18" i="10" s="1"/>
  <c r="L11" i="10"/>
  <c r="L18" i="10" s="1"/>
  <c r="M11" i="10"/>
  <c r="M18" i="10" s="1"/>
  <c r="N11" i="10"/>
  <c r="N18" i="10" s="1"/>
  <c r="C11" i="10"/>
  <c r="C18" i="10" s="1"/>
  <c r="D7" i="10"/>
  <c r="D17" i="10" s="1"/>
  <c r="E7" i="10"/>
  <c r="E17" i="10" s="1"/>
  <c r="F7" i="10"/>
  <c r="F17" i="10" s="1"/>
  <c r="G7" i="10"/>
  <c r="G17" i="10" s="1"/>
  <c r="H7" i="10"/>
  <c r="H17" i="10" s="1"/>
  <c r="I7" i="10"/>
  <c r="I17" i="10" s="1"/>
  <c r="J7" i="10"/>
  <c r="J17" i="10" s="1"/>
  <c r="K7" i="10"/>
  <c r="K17" i="10" s="1"/>
  <c r="L7" i="10"/>
  <c r="L17" i="10" s="1"/>
  <c r="M7" i="10"/>
  <c r="M17" i="10" s="1"/>
  <c r="N7" i="10"/>
  <c r="N17" i="10" s="1"/>
  <c r="C9" i="9"/>
  <c r="N9" i="9"/>
  <c r="M9" i="9"/>
  <c r="L9" i="9"/>
  <c r="K9" i="9"/>
  <c r="J9" i="9"/>
  <c r="I9" i="9"/>
  <c r="H9" i="9"/>
  <c r="G9" i="9"/>
  <c r="F9" i="9"/>
  <c r="E9" i="9"/>
  <c r="D9" i="9"/>
  <c r="C11" i="7"/>
  <c r="N11" i="7"/>
  <c r="M11" i="7"/>
  <c r="L11" i="7"/>
  <c r="K11" i="7"/>
  <c r="J11" i="7"/>
  <c r="I11" i="7"/>
  <c r="H11" i="7"/>
  <c r="G11" i="7"/>
  <c r="F11" i="7"/>
  <c r="E11" i="7"/>
  <c r="D11" i="7"/>
  <c r="D5" i="7"/>
  <c r="E5" i="7"/>
  <c r="F5" i="7"/>
  <c r="G5" i="7"/>
  <c r="H5" i="7"/>
  <c r="I5" i="7"/>
  <c r="J5" i="7"/>
  <c r="K5" i="7"/>
  <c r="L5" i="7"/>
  <c r="M5" i="7"/>
  <c r="N5" i="7"/>
  <c r="C5" i="7"/>
  <c r="D13" i="8"/>
  <c r="E13" i="8"/>
  <c r="F13" i="8"/>
  <c r="G13" i="8"/>
  <c r="H13" i="8"/>
  <c r="I13" i="8"/>
  <c r="J13" i="8"/>
  <c r="K13" i="8"/>
  <c r="L13" i="8"/>
  <c r="M13" i="8"/>
  <c r="N13" i="8"/>
  <c r="C13" i="8"/>
  <c r="D6" i="8"/>
  <c r="E6" i="8"/>
  <c r="F6" i="8"/>
  <c r="G6" i="8"/>
  <c r="H6" i="8"/>
  <c r="I6" i="8"/>
  <c r="J6" i="8"/>
  <c r="K6" i="8"/>
  <c r="L6" i="8"/>
  <c r="M6" i="8"/>
  <c r="N6" i="8"/>
  <c r="C6" i="8"/>
  <c r="D9" i="6"/>
  <c r="E9" i="6"/>
  <c r="F9" i="6"/>
  <c r="G9" i="6"/>
  <c r="H9" i="6"/>
  <c r="I9" i="6"/>
  <c r="J9" i="6"/>
  <c r="K9" i="6"/>
  <c r="L9" i="6"/>
  <c r="M9" i="6"/>
  <c r="N9" i="6"/>
  <c r="D6" i="5"/>
  <c r="E6" i="5"/>
  <c r="F6" i="5"/>
  <c r="G6" i="5"/>
  <c r="H6" i="5"/>
  <c r="I6" i="5"/>
  <c r="J6" i="5"/>
  <c r="K6" i="5"/>
  <c r="L6" i="5"/>
  <c r="M6" i="5"/>
  <c r="N6" i="5"/>
  <c r="C6" i="5"/>
  <c r="D15" i="4"/>
  <c r="E15" i="4"/>
  <c r="F15" i="4"/>
  <c r="G15" i="4"/>
  <c r="H15" i="4"/>
  <c r="I15" i="4"/>
  <c r="J15" i="4"/>
  <c r="K15" i="4"/>
  <c r="L15" i="4"/>
  <c r="M15" i="4"/>
  <c r="N15" i="4"/>
  <c r="C15" i="4"/>
  <c r="D7" i="4"/>
  <c r="E7" i="4"/>
  <c r="F7" i="4"/>
  <c r="G7" i="4"/>
  <c r="H7" i="4"/>
  <c r="I7" i="4"/>
  <c r="J7" i="4"/>
  <c r="K7" i="4"/>
  <c r="L7" i="4"/>
  <c r="M7" i="4"/>
  <c r="N7" i="4"/>
  <c r="C7" i="4"/>
</calcChain>
</file>

<file path=xl/sharedStrings.xml><?xml version="1.0" encoding="utf-8"?>
<sst xmlns="http://schemas.openxmlformats.org/spreadsheetml/2006/main" count="442" uniqueCount="128">
  <si>
    <t>L.p.</t>
  </si>
  <si>
    <t xml:space="preserve"> STRATY</t>
  </si>
  <si>
    <t>[MWh]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</si>
  <si>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</si>
  <si>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</si>
  <si>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</si>
  <si>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</si>
  <si>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</si>
  <si>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</si>
  <si>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</si>
  <si>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</si>
  <si>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</si>
  <si>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</si>
  <si>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</si>
  <si>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</si>
  <si>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W licznikach</t>
  </si>
  <si>
    <t>Upływnościowe w nN</t>
  </si>
  <si>
    <t>W przyłączach</t>
  </si>
  <si>
    <t>Obciążeniowe w nN</t>
  </si>
  <si>
    <t>W kondensatorach w nN</t>
  </si>
  <si>
    <t>W żelazie trafo SN/nN</t>
  </si>
  <si>
    <t>W miedzi trafo SN/nN</t>
  </si>
  <si>
    <t>Razem techniczne w nN</t>
  </si>
  <si>
    <t>Handlowe w nN</t>
  </si>
  <si>
    <t>Handl.systematyczne w</t>
  </si>
  <si>
    <t>Handl.zmienne w nN</t>
  </si>
  <si>
    <t>Bilansowe w nN</t>
  </si>
  <si>
    <t>Upływnościowe w SN</t>
  </si>
  <si>
    <t>Obciążeniowe w SN</t>
  </si>
  <si>
    <t>W kondensatorach SN</t>
  </si>
  <si>
    <t>W żelazie trafo SN/SN</t>
  </si>
  <si>
    <t>W miedzi trafo SN/SN</t>
  </si>
  <si>
    <t>Razem techniczne w SN</t>
  </si>
  <si>
    <t>Handlowe w SN *</t>
  </si>
  <si>
    <t>Bilansowe w SN</t>
  </si>
  <si>
    <t>Razem techn. w nN+SN</t>
  </si>
  <si>
    <t>Bilansowe w nN+SN</t>
  </si>
  <si>
    <t>Razem techn. w nN [%]</t>
  </si>
  <si>
    <t>Razem handl. w nN [%]</t>
  </si>
  <si>
    <t>Bilansowe w nN [%]</t>
  </si>
  <si>
    <t>Razem techn. w SN [%]</t>
  </si>
  <si>
    <t>Handlowe w SN [%]</t>
  </si>
  <si>
    <t>Bilansowe w SN [%]</t>
  </si>
  <si>
    <t>Razem techn. w nN+SN [</t>
  </si>
  <si>
    <t>Handlowe w nN+SN [%]</t>
  </si>
  <si>
    <t>Bilansowe w nN+SN [%]</t>
  </si>
  <si>
    <t>straty napięciowe nN</t>
  </si>
  <si>
    <t>straty prądowe nN</t>
  </si>
  <si>
    <t>Energia</t>
  </si>
  <si>
    <t>sprzedana z nN ogółem</t>
  </si>
  <si>
    <t>sprzedana z nN w miast</t>
  </si>
  <si>
    <t>Sprzedana na oświetlenie</t>
  </si>
  <si>
    <t>wprowadzona do Sn ogół</t>
  </si>
  <si>
    <t>wprowadzona do Sn ze 110</t>
  </si>
  <si>
    <t>Oddana tranzytem z Sn</t>
  </si>
  <si>
    <t>Sprzedana wielkim odbiorcom</t>
  </si>
  <si>
    <t>Sprzedana trakcji miejskiej</t>
  </si>
  <si>
    <t>Straty bilansowe w nN+Sn</t>
  </si>
  <si>
    <t>Wprowadzona do 110 z Sn</t>
  </si>
  <si>
    <t>Potrzeby własne</t>
  </si>
  <si>
    <t>Nielegalny pobór</t>
  </si>
  <si>
    <t>Energia TPA w SN</t>
  </si>
  <si>
    <t>jednostka</t>
  </si>
  <si>
    <t>I kwartał</t>
  </si>
  <si>
    <t>II kwartał</t>
  </si>
  <si>
    <t>III kwartał</t>
  </si>
  <si>
    <t>IV kwartał</t>
  </si>
  <si>
    <t>Powierzchnia</t>
  </si>
  <si>
    <t>Liczba odbiorców</t>
  </si>
  <si>
    <t>szt.</t>
  </si>
  <si>
    <t>Liczba wielkich odbiorców</t>
  </si>
  <si>
    <t>Liczba liczników 1-faz.</t>
  </si>
  <si>
    <t>Liczba liczników 3-faz.</t>
  </si>
  <si>
    <t>Długość linii nN</t>
  </si>
  <si>
    <t>km</t>
  </si>
  <si>
    <t>Długość linii kablowej nN</t>
  </si>
  <si>
    <t>Długość linii SN</t>
  </si>
  <si>
    <t>Długość linii kablowej SN</t>
  </si>
  <si>
    <t>Liczba stacji SN/nN</t>
  </si>
  <si>
    <t>Liczba stacji 110kV/SN</t>
  </si>
  <si>
    <t>Liczba transformatorówSN/nN</t>
  </si>
  <si>
    <t>Moc transformatorów SN/nN</t>
  </si>
  <si>
    <t>MVA</t>
  </si>
  <si>
    <t>Liczba transformatorów SN/SN</t>
  </si>
  <si>
    <t>Moc transformatorów SN/SN</t>
  </si>
  <si>
    <t>Moc baterii kondensatorów nN</t>
  </si>
  <si>
    <t>Mvar</t>
  </si>
  <si>
    <t>Moc baterii kondensatorów SN</t>
  </si>
  <si>
    <t>MVar</t>
  </si>
  <si>
    <t>Moc transformatorów 30kV/nN</t>
  </si>
  <si>
    <t>Moc transformatorów 20kV/nN</t>
  </si>
  <si>
    <t>Moc transformatorów 15kV/nN</t>
  </si>
  <si>
    <t>Moc transformatorów 10kV/nN</t>
  </si>
  <si>
    <t>Moc transformatorów 6kV/nN</t>
  </si>
  <si>
    <t>Urządzenie</t>
  </si>
  <si>
    <t>Straty napięciowe w nN</t>
  </si>
  <si>
    <t>Straty prądowe w nN</t>
  </si>
  <si>
    <t>Handl.jedn. w nN[kWh/odb.]</t>
  </si>
  <si>
    <t>zużycie energii nN [kWh/odb]</t>
  </si>
  <si>
    <t>Razem techniczne w nN [MWh]</t>
  </si>
  <si>
    <t>sprzedana z nN ogółem MWh]</t>
  </si>
  <si>
    <t>Energia wprowadzona nN [MWh]</t>
  </si>
  <si>
    <t>Straty techniczne w nN [%]</t>
  </si>
  <si>
    <t>Straty napięciowe SN</t>
  </si>
  <si>
    <t>straty prądowe SN</t>
  </si>
  <si>
    <t>straty napięciowe SN</t>
  </si>
  <si>
    <t>Straty prądowe SN</t>
  </si>
  <si>
    <t>Straty handlowe SN [kWh/odb.]</t>
  </si>
  <si>
    <t>straty handlowe nN</t>
  </si>
  <si>
    <t>straty techniczne nN</t>
  </si>
  <si>
    <t>straty handlowe SN</t>
  </si>
  <si>
    <t xml:space="preserve"> Sprzedana</t>
  </si>
  <si>
    <t>zużycie energii SN [kWh/odb]</t>
  </si>
  <si>
    <t>straty techniczne SN</t>
  </si>
  <si>
    <t>Energia wprowadzona SN [MWh]</t>
  </si>
  <si>
    <t>Straty techniczne w SN [%]</t>
  </si>
  <si>
    <t>Energia sprzedana z nN</t>
  </si>
  <si>
    <t>Energia sprzedana z SN</t>
  </si>
  <si>
    <t>Straty bilansowe SN+nN</t>
  </si>
  <si>
    <t>Energia wprowadzona do Sn ogółem</t>
  </si>
  <si>
    <r>
      <rPr>
        <sz val="8"/>
        <color theme="1"/>
        <rFont val="Calibri"/>
        <family val="2"/>
        <charset val="238"/>
        <scheme val="minor"/>
      </rPr>
      <t>km</t>
    </r>
    <r>
      <rPr>
        <vertAlign val="superscript"/>
        <sz val="8"/>
        <color theme="1"/>
        <rFont val="Calibri"/>
        <family val="2"/>
        <charset val="238"/>
        <scheme val="minor"/>
      </rPr>
      <t>2</t>
    </r>
  </si>
  <si>
    <t>Tabela 1</t>
  </si>
  <si>
    <t>Straty</t>
  </si>
  <si>
    <t>Tabela 2</t>
  </si>
  <si>
    <t>Tabela 3</t>
  </si>
  <si>
    <t>Urządzenia</t>
  </si>
  <si>
    <t>(suma energii sprzedanej z nN, Energii sprzedanej z SN i start bilansowych SN+nN musi się równać Energii wprowadzonej do SN ogółem z tabeli 2)</t>
  </si>
  <si>
    <t>niektóre pozycje powatarzają się, więc kolor zaznaczenia może się różnić.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</si>
</sst>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vertAlign val="superscript"/>
      <sz val="8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4" fontId="1" fillId="3" borderId="2" xfId="0" applyNumberFormat="1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4" fontId="1" fillId="4" borderId="2" xfId="0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right" vertical="center"/>
    </xf>
    <xf numFmtId="0" fontId="1" fillId="5" borderId="2" xfId="0" applyFont="1" applyFill="1" applyBorder="1" applyAlignment="1">
      <alignment horizontal="left" vertical="center"/>
    </xf>
    <xf numFmtId="4" fontId="1" fillId="5" borderId="2" xfId="0" applyNumberFormat="1" applyFont="1" applyFill="1" applyBorder="1" applyAlignment="1">
      <alignment horizontal="right" vertical="center"/>
    </xf>
    <xf numFmtId="0" fontId="1" fillId="5" borderId="2" xfId="0" applyFont="1" applyFill="1" applyBorder="1"/>
    <xf numFmtId="3" fontId="1" fillId="5" borderId="2" xfId="0" applyNumberFormat="1" applyFont="1" applyFill="1" applyBorder="1"/>
    <xf numFmtId="0" fontId="1" fillId="0" borderId="2" xfId="0" applyFont="1" applyBorder="1"/>
    <xf numFmtId="0" fontId="2" fillId="2" borderId="2" xfId="0" applyFont="1" applyFill="1" applyBorder="1" applyAlignment="1">
      <alignment horizontal="center" vertical="center"/>
    </xf>
    <xf numFmtId="4" fontId="2" fillId="2" borderId="2" xfId="0" applyNumberFormat="1" applyFont="1" applyFill="1" applyBorder="1"/>
    <xf numFmtId="2" fontId="2" fillId="2" borderId="2" xfId="0" applyNumberFormat="1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4" fontId="1" fillId="6" borderId="2" xfId="0" applyNumberFormat="1" applyFont="1" applyFill="1" applyBorder="1" applyAlignment="1">
      <alignment horizontal="right" vertical="center"/>
    </xf>
    <xf numFmtId="0" fontId="1" fillId="6" borderId="2" xfId="0" applyFont="1" applyFill="1" applyBorder="1"/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4" fontId="1" fillId="7" borderId="2" xfId="0" applyNumberFormat="1" applyFont="1" applyFill="1" applyBorder="1" applyAlignment="1">
      <alignment horizontal="right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4" fontId="1" fillId="8" borderId="2" xfId="0" applyNumberFormat="1" applyFont="1" applyFill="1" applyBorder="1" applyAlignment="1">
      <alignment horizontal="right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left" vertical="center"/>
    </xf>
    <xf numFmtId="4" fontId="1" fillId="9" borderId="2" xfId="0" applyNumberFormat="1" applyFont="1" applyFill="1" applyBorder="1" applyAlignment="1">
      <alignment horizontal="right" vertical="center"/>
    </xf>
    <xf numFmtId="0" fontId="1" fillId="7" borderId="2" xfId="0" applyFont="1" applyFill="1" applyBorder="1"/>
    <xf numFmtId="0" fontId="1" fillId="8" borderId="2" xfId="0" applyFont="1" applyFill="1" applyBorder="1"/>
    <xf numFmtId="0" fontId="1" fillId="9" borderId="2" xfId="0" applyFont="1" applyFill="1" applyBorder="1"/>
    <xf numFmtId="3" fontId="1" fillId="9" borderId="2" xfId="0" applyNumberFormat="1" applyFont="1" applyFill="1" applyBorder="1"/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/>
    </xf>
    <xf numFmtId="4" fontId="1" fillId="10" borderId="2" xfId="0" applyNumberFormat="1" applyFont="1" applyFill="1" applyBorder="1" applyAlignment="1">
      <alignment horizontal="right" vertical="center"/>
    </xf>
    <xf numFmtId="0" fontId="1" fillId="10" borderId="2" xfId="0" applyFont="1" applyFill="1" applyBorder="1"/>
    <xf numFmtId="3" fontId="1" fillId="0" borderId="0" xfId="0" applyNumberFormat="1" applyFont="1"/>
    <xf numFmtId="3" fontId="2" fillId="2" borderId="2" xfId="0" applyNumberFormat="1" applyFont="1" applyFill="1" applyBorder="1" applyAlignment="1">
      <alignment vertical="center"/>
    </xf>
    <xf numFmtId="3" fontId="2" fillId="2" borderId="2" xfId="0" applyNumberFormat="1" applyFont="1" applyFill="1" applyBorder="1"/>
    <xf numFmtId="164" fontId="1" fillId="0" borderId="2" xfId="1" applyNumberFormat="1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/>
    <xf numFmtId="0" fontId="1" fillId="11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left" vertical="center"/>
    </xf>
    <xf numFmtId="4" fontId="1" fillId="11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3" fontId="1" fillId="0" borderId="2" xfId="0" applyNumberFormat="1" applyFont="1" applyBorder="1"/>
    <xf numFmtId="3" fontId="5" fillId="0" borderId="2" xfId="0" applyNumberFormat="1" applyFont="1" applyBorder="1"/>
    <xf numFmtId="3" fontId="5" fillId="11" borderId="2" xfId="0" applyNumberFormat="1" applyFont="1" applyFill="1" applyBorder="1"/>
    <xf numFmtId="0" fontId="5" fillId="0" borderId="2" xfId="0" applyFont="1" applyBorder="1"/>
    <xf numFmtId="0" fontId="5" fillId="11" borderId="2" xfId="0" applyFont="1" applyFill="1" applyBorder="1"/>
    <xf numFmtId="0" fontId="6" fillId="0" borderId="2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5" fillId="11" borderId="2" xfId="0" applyNumberFormat="1" applyFont="1" applyFill="1" applyBorder="1" applyAlignment="1">
      <alignment horizontal="center" vertical="center"/>
    </xf>
    <xf numFmtId="4" fontId="5" fillId="11" borderId="2" xfId="0" applyNumberFormat="1" applyFont="1" applyFill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  <xf numFmtId="4" fontId="2" fillId="2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000" b="1">
                <a:solidFill>
                  <a:schemeClr val="tx1"/>
                </a:solidFill>
              </a:rPr>
              <a:t>Wyk. 1 </a:t>
            </a:r>
            <a:r>
              <a:rPr lang="en-US" sz="1000" b="1">
                <a:solidFill>
                  <a:schemeClr val="tx1"/>
                </a:solidFill>
              </a:rPr>
              <a:t>S</a:t>
            </a:r>
            <a:r>
              <a:rPr lang="pl-PL" sz="1000" b="1">
                <a:solidFill>
                  <a:schemeClr val="tx1"/>
                </a:solidFill>
              </a:rPr>
              <a:t>traty</a:t>
            </a:r>
            <a:r>
              <a:rPr lang="pl-PL" sz="1000" b="1" baseline="0">
                <a:solidFill>
                  <a:schemeClr val="tx1"/>
                </a:solidFill>
              </a:rPr>
              <a:t> napięciowe i prądowe w sieci nN w roku 2007</a:t>
            </a:r>
            <a:endParaRPr lang="en-US" sz="1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491430885055228E-2"/>
          <c:y val="0.12509726934539689"/>
          <c:w val="0.90762109751030395"/>
          <c:h val="0.64425855982094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'Straty napięciowe i prądowe nN'!$A$7</c:f>
              <c:strCache>
                <c:ptCount val="1"/>
                <c:pt idx="0">
                  <c:v>Straty napięciowe w nN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('Straty napięciowe i prądowe nN'!$B$7,'Straty napięciowe i prądowe nN'!$C$2:$N$2,'Straty napięciowe i prądowe nN'!$B$15,'Straty napięciowe i prądowe nN'!$C$11:$N$11)</c15:sqref>
                  </c15:fullRef>
                </c:ext>
              </c:extLst>
              <c:f>('Straty napięciowe i prądowe nN'!$C$2:$N$2,'Straty napięciowe i prądowe nN'!$B$15,'Straty napięciowe i prądowe nN'!$C$11:$N$11)</c:f>
              <c:strCache>
                <c:ptCount val="25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3">
                  <c:v>Styczeń</c:v>
                </c:pt>
                <c:pt idx="14">
                  <c:v>Luty</c:v>
                </c:pt>
                <c:pt idx="15">
                  <c:v>Marzec</c:v>
                </c:pt>
                <c:pt idx="16">
                  <c:v>Kwiecień</c:v>
                </c:pt>
                <c:pt idx="17">
                  <c:v>Maj</c:v>
                </c:pt>
                <c:pt idx="18">
                  <c:v>Czerwiec</c:v>
                </c:pt>
                <c:pt idx="19">
                  <c:v>Lipiec</c:v>
                </c:pt>
                <c:pt idx="20">
                  <c:v>Sierpień</c:v>
                </c:pt>
                <c:pt idx="21">
                  <c:v>Wrzesień</c:v>
                </c:pt>
                <c:pt idx="22">
                  <c:v>Październik</c:v>
                </c:pt>
                <c:pt idx="23">
                  <c:v>Listopad</c:v>
                </c:pt>
                <c:pt idx="24">
                  <c:v>Grudzień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'Straty napięciowe i prądowe nN'!$B$7:$N$7</c15:sqref>
                  </c15:fullRef>
                </c:ext>
              </c:extLst>
              <c:f>'Straty napięciowe i prądowe nN'!$C$7:$N$7</c:f>
              <c:numCache>
                <c:formatCode>#,##0.00</c:formatCode>
                <c:ptCount val="12"/>
                <c:pt idx="0">
                  <c:v>676.82</c:v>
                </c:pt>
                <c:pt idx="1">
                  <c:v>611.31999999999994</c:v>
                </c:pt>
                <c:pt idx="2">
                  <c:v>676.82</c:v>
                </c:pt>
                <c:pt idx="3">
                  <c:v>654.98</c:v>
                </c:pt>
                <c:pt idx="4">
                  <c:v>676.82</c:v>
                </c:pt>
                <c:pt idx="5">
                  <c:v>654.98</c:v>
                </c:pt>
                <c:pt idx="6">
                  <c:v>676.82</c:v>
                </c:pt>
                <c:pt idx="7">
                  <c:v>676.82</c:v>
                </c:pt>
                <c:pt idx="8">
                  <c:v>654.98</c:v>
                </c:pt>
                <c:pt idx="9">
                  <c:v>676.82</c:v>
                </c:pt>
                <c:pt idx="10">
                  <c:v>654.98</c:v>
                </c:pt>
                <c:pt idx="11">
                  <c:v>676.82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0-42E6-9156-CA4E3212C204}"/>
            </c:ext>
          </c:extLst>
        </c:ser>
        <c:ser>
          <c:idx val="1"/>
          <c:order val="1"/>
          <c:tx>
            <c:strRef>
              <c:f>'Straty napięciowe i prądowe nN'!$A$15</c:f>
              <c:strCache>
                <c:ptCount val="1"/>
                <c:pt idx="0">
                  <c:v>Straty prądowe w nN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('Straty napięciowe i prądowe nN'!$B$7,'Straty napięciowe i prądowe nN'!$C$2:$N$2,'Straty napięciowe i prądowe nN'!$B$15,'Straty napięciowe i prądowe nN'!$C$11:$N$11)</c15:sqref>
                  </c15:fullRef>
                </c:ext>
              </c:extLst>
              <c:f>('Straty napięciowe i prądowe nN'!$C$2:$N$2,'Straty napięciowe i prądowe nN'!$B$15,'Straty napięciowe i prądowe nN'!$C$11:$N$11)</c:f>
              <c:strCache>
                <c:ptCount val="25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3">
                  <c:v>Styczeń</c:v>
                </c:pt>
                <c:pt idx="14">
                  <c:v>Luty</c:v>
                </c:pt>
                <c:pt idx="15">
                  <c:v>Marzec</c:v>
                </c:pt>
                <c:pt idx="16">
                  <c:v>Kwiecień</c:v>
                </c:pt>
                <c:pt idx="17">
                  <c:v>Maj</c:v>
                </c:pt>
                <c:pt idx="18">
                  <c:v>Czerwiec</c:v>
                </c:pt>
                <c:pt idx="19">
                  <c:v>Lipiec</c:v>
                </c:pt>
                <c:pt idx="20">
                  <c:v>Sierpień</c:v>
                </c:pt>
                <c:pt idx="21">
                  <c:v>Wrzesień</c:v>
                </c:pt>
                <c:pt idx="22">
                  <c:v>Październik</c:v>
                </c:pt>
                <c:pt idx="23">
                  <c:v>Listopad</c:v>
                </c:pt>
                <c:pt idx="24">
                  <c:v>Grudzień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'Straty napięciowe i prądowe nN'!$B$15:$N$15</c15:sqref>
                  </c15:fullRef>
                </c:ext>
              </c:extLst>
              <c:f>'Straty napięciowe i prądowe nN'!$C$15:$N$15</c:f>
              <c:numCache>
                <c:formatCode>#,##0.00</c:formatCode>
                <c:ptCount val="12"/>
                <c:pt idx="0">
                  <c:v>1672.61</c:v>
                </c:pt>
                <c:pt idx="1">
                  <c:v>1754.49</c:v>
                </c:pt>
                <c:pt idx="2">
                  <c:v>1250.52</c:v>
                </c:pt>
                <c:pt idx="3">
                  <c:v>600.93000000000006</c:v>
                </c:pt>
                <c:pt idx="4">
                  <c:v>568.38000000000011</c:v>
                </c:pt>
                <c:pt idx="5">
                  <c:v>394.15999999999997</c:v>
                </c:pt>
                <c:pt idx="6">
                  <c:v>366.06</c:v>
                </c:pt>
                <c:pt idx="7">
                  <c:v>380.86</c:v>
                </c:pt>
                <c:pt idx="8">
                  <c:v>399.17</c:v>
                </c:pt>
                <c:pt idx="9">
                  <c:v>814.65000000000009</c:v>
                </c:pt>
                <c:pt idx="10">
                  <c:v>1097.5500000000002</c:v>
                </c:pt>
                <c:pt idx="11">
                  <c:v>1439.23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0-42E6-9156-CA4E3212C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269455"/>
        <c:axId val="1169332095"/>
      </c:barChart>
      <c:catAx>
        <c:axId val="116926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>
                    <a:solidFill>
                      <a:schemeClr val="tx1"/>
                    </a:solidFill>
                  </a:rPr>
                  <a:t>miesiąc</a:t>
                </a:r>
              </a:p>
            </c:rich>
          </c:tx>
          <c:layout>
            <c:manualLayout>
              <c:xMode val="edge"/>
              <c:yMode val="edge"/>
              <c:x val="0.94105559813872819"/>
              <c:y val="0.82252855249462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9332095"/>
        <c:crosses val="autoZero"/>
        <c:auto val="1"/>
        <c:lblAlgn val="ctr"/>
        <c:lblOffset val="100"/>
        <c:tickMarkSkip val="1"/>
        <c:noMultiLvlLbl val="0"/>
      </c:catAx>
      <c:valAx>
        <c:axId val="1169332095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chemeClr val="tx1"/>
                    </a:solidFill>
                  </a:rPr>
                  <a:t>MWh</a:t>
                </a:r>
              </a:p>
            </c:rich>
          </c:tx>
          <c:layout>
            <c:manualLayout>
              <c:xMode val="edge"/>
              <c:yMode val="edge"/>
              <c:x val="3.8248721859620053E-3"/>
              <c:y val="6.3847574608729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9269455"/>
        <c:crossesAt val="1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000" b="1">
                <a:solidFill>
                  <a:schemeClr val="tx1"/>
                </a:solidFill>
              </a:rPr>
              <a:t>Wyk. 2 Straty handlowe oraz zużycie energii na odbiorcę w nN w roku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7435035105291512E-2"/>
          <c:y val="0.14909740449110528"/>
          <c:w val="0.92200947026468472"/>
          <c:h val="0.57034349963896436"/>
        </c:manualLayout>
      </c:layout>
      <c:barChart>
        <c:barDir val="col"/>
        <c:grouping val="clustered"/>
        <c:varyColors val="0"/>
        <c:ser>
          <c:idx val="0"/>
          <c:order val="0"/>
          <c:tx>
            <c:v>Straty handlowe nN [kWh/odb.]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'Straty handlowe nN'!$C$2:$N$2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'Straty handlowe nN'!$C$3:$N$3</c:f>
              <c:numCache>
                <c:formatCode>#,##0.00</c:formatCode>
                <c:ptCount val="12"/>
                <c:pt idx="0">
                  <c:v>116.03</c:v>
                </c:pt>
                <c:pt idx="1">
                  <c:v>140.47999999999999</c:v>
                </c:pt>
                <c:pt idx="2">
                  <c:v>13.46</c:v>
                </c:pt>
                <c:pt idx="3">
                  <c:v>-41.16</c:v>
                </c:pt>
                <c:pt idx="4">
                  <c:v>-25.07</c:v>
                </c:pt>
                <c:pt idx="5">
                  <c:v>-43.33</c:v>
                </c:pt>
                <c:pt idx="6">
                  <c:v>-30.61</c:v>
                </c:pt>
                <c:pt idx="7">
                  <c:v>-57.14</c:v>
                </c:pt>
                <c:pt idx="8">
                  <c:v>-89.05</c:v>
                </c:pt>
                <c:pt idx="9">
                  <c:v>132.66999999999999</c:v>
                </c:pt>
                <c:pt idx="10">
                  <c:v>46.47</c:v>
                </c:pt>
                <c:pt idx="11">
                  <c:v>142.44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8-426F-AA01-107627827C4E}"/>
            </c:ext>
          </c:extLst>
        </c:ser>
        <c:ser>
          <c:idx val="1"/>
          <c:order val="1"/>
          <c:tx>
            <c:strRef>
              <c:f>'Straty handlowe nN'!$A$6:$B$6</c:f>
              <c:strCache>
                <c:ptCount val="2"/>
                <c:pt idx="0">
                  <c:v>zużycie energii nN [kWh/odb]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'Straty handlowe nN'!$C$2:$N$2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'Straty handlowe nN'!$C$6:$N$6</c:f>
              <c:numCache>
                <c:formatCode>0.00</c:formatCode>
                <c:ptCount val="12"/>
                <c:pt idx="0">
                  <c:v>496.45865479472843</c:v>
                </c:pt>
                <c:pt idx="1">
                  <c:v>452.40684997343993</c:v>
                </c:pt>
                <c:pt idx="2">
                  <c:v>518.93354918675539</c:v>
                </c:pt>
                <c:pt idx="3">
                  <c:v>399.85581665949968</c:v>
                </c:pt>
                <c:pt idx="4">
                  <c:v>379.85986391116285</c:v>
                </c:pt>
                <c:pt idx="5">
                  <c:v>331.14107201578429</c:v>
                </c:pt>
                <c:pt idx="6">
                  <c:v>312.76401993271446</c:v>
                </c:pt>
                <c:pt idx="7">
                  <c:v>342.71368224015379</c:v>
                </c:pt>
                <c:pt idx="8">
                  <c:v>376.57147193483922</c:v>
                </c:pt>
                <c:pt idx="9">
                  <c:v>299.06660258518201</c:v>
                </c:pt>
                <c:pt idx="10">
                  <c:v>444.19851769407836</c:v>
                </c:pt>
                <c:pt idx="11">
                  <c:v>421.72362330205146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8-426F-AA01-10762782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888559"/>
        <c:axId val="861016799"/>
      </c:barChart>
      <c:catAx>
        <c:axId val="8868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>
                    <a:solidFill>
                      <a:schemeClr val="tx1"/>
                    </a:solidFill>
                  </a:rPr>
                  <a:t>miesiąc</a:t>
                </a:r>
              </a:p>
            </c:rich>
          </c:tx>
          <c:layout>
            <c:manualLayout>
              <c:xMode val="edge"/>
              <c:yMode val="edge"/>
              <c:x val="0.94609187082812429"/>
              <c:y val="0.77636538657600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  <a:tailEnd type="none" w="sm" len="lg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1016799"/>
        <c:crosses val="autoZero"/>
        <c:auto val="1"/>
        <c:lblAlgn val="ctr"/>
        <c:lblOffset val="100"/>
        <c:tickMarkSkip val="1"/>
        <c:noMultiLvlLbl val="0"/>
      </c:catAx>
      <c:valAx>
        <c:axId val="861016799"/>
        <c:scaling>
          <c:orientation val="minMax"/>
          <c:max val="6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>
                    <a:solidFill>
                      <a:schemeClr val="tx1"/>
                    </a:solidFill>
                  </a:rPr>
                  <a:t>kWh</a:t>
                </a:r>
              </a:p>
            </c:rich>
          </c:tx>
          <c:layout>
            <c:manualLayout>
              <c:xMode val="edge"/>
              <c:yMode val="edge"/>
              <c:x val="8.5731971525843369E-3"/>
              <c:y val="8.33050001541135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68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 sz="1000" b="1">
                <a:solidFill>
                  <a:schemeClr val="tx1"/>
                </a:solidFill>
              </a:rPr>
              <a:t>Wyk. 3 Procentowe</a:t>
            </a:r>
            <a:r>
              <a:rPr lang="pl-PL" sz="1000" b="1" baseline="0">
                <a:solidFill>
                  <a:schemeClr val="tx1"/>
                </a:solidFill>
              </a:rPr>
              <a:t> straty techniczne oraz energia wprowadzona do nN w 2007 r.</a:t>
            </a:r>
            <a:endParaRPr lang="pl-PL" sz="1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0681659034463295E-2"/>
          <c:y val="0.11696625670135605"/>
          <c:w val="0.90037052710061916"/>
          <c:h val="0.65825157616887309"/>
        </c:manualLayout>
      </c:layout>
      <c:lineChart>
        <c:grouping val="standard"/>
        <c:varyColors val="0"/>
        <c:ser>
          <c:idx val="0"/>
          <c:order val="0"/>
          <c:tx>
            <c:strRef>
              <c:f>'Straty techniczne nN'!$B$3</c:f>
              <c:strCache>
                <c:ptCount val="1"/>
                <c:pt idx="0">
                  <c:v>Straty techniczne w nN [%]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'Straty techniczne nN'!$C$2:$N$2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'Straty techniczne nN'!$C$3:$N$3</c:f>
              <c:numCache>
                <c:formatCode>#,##0.00</c:formatCode>
                <c:ptCount val="12"/>
                <c:pt idx="0">
                  <c:v>4.55</c:v>
                </c:pt>
                <c:pt idx="1">
                  <c:v>4.72</c:v>
                </c:pt>
                <c:pt idx="2">
                  <c:v>4.32</c:v>
                </c:pt>
                <c:pt idx="3">
                  <c:v>4.12</c:v>
                </c:pt>
                <c:pt idx="4">
                  <c:v>4.17</c:v>
                </c:pt>
                <c:pt idx="5">
                  <c:v>4.33</c:v>
                </c:pt>
                <c:pt idx="6">
                  <c:v>4.3899999999999997</c:v>
                </c:pt>
                <c:pt idx="7">
                  <c:v>4.37</c:v>
                </c:pt>
                <c:pt idx="8">
                  <c:v>4.33</c:v>
                </c:pt>
                <c:pt idx="9">
                  <c:v>4.12</c:v>
                </c:pt>
                <c:pt idx="10">
                  <c:v>4.25</c:v>
                </c:pt>
                <c:pt idx="11">
                  <c:v>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6-4693-AC78-91E56E25D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902959"/>
        <c:axId val="902364207"/>
      </c:lineChart>
      <c:lineChart>
        <c:grouping val="standard"/>
        <c:varyColors val="0"/>
        <c:ser>
          <c:idx val="1"/>
          <c:order val="1"/>
          <c:tx>
            <c:strRef>
              <c:f>'Straty techniczne nN'!$A$9</c:f>
              <c:strCache>
                <c:ptCount val="1"/>
                <c:pt idx="0">
                  <c:v>Energia wprowadzona nN [MWh]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'Straty techniczne nN'!$C$2:$N$2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'Straty techniczne nN'!$C$9:$N$9</c:f>
              <c:numCache>
                <c:formatCode>#,##0.00</c:formatCode>
                <c:ptCount val="12"/>
                <c:pt idx="0">
                  <c:v>51635.824175824171</c:v>
                </c:pt>
                <c:pt idx="1">
                  <c:v>50122.881355932215</c:v>
                </c:pt>
                <c:pt idx="2">
                  <c:v>44614.351851851847</c:v>
                </c:pt>
                <c:pt idx="3">
                  <c:v>30483.25242718447</c:v>
                </c:pt>
                <c:pt idx="4">
                  <c:v>29860.671462829738</c:v>
                </c:pt>
                <c:pt idx="5">
                  <c:v>24229.561200923792</c:v>
                </c:pt>
                <c:pt idx="6">
                  <c:v>23755.80865603645</c:v>
                </c:pt>
                <c:pt idx="7">
                  <c:v>24202.974828375285</c:v>
                </c:pt>
                <c:pt idx="8">
                  <c:v>24345.49653579677</c:v>
                </c:pt>
                <c:pt idx="9">
                  <c:v>36200.485436893206</c:v>
                </c:pt>
                <c:pt idx="10">
                  <c:v>41236</c:v>
                </c:pt>
                <c:pt idx="11">
                  <c:v>47766.365688487596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6-4693-AC78-91E56E25D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876319"/>
        <c:axId val="1134878799"/>
      </c:lineChart>
      <c:catAx>
        <c:axId val="114490295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/>
                  <a:t>miesiąc</a:t>
                </a:r>
              </a:p>
            </c:rich>
          </c:tx>
          <c:layout>
            <c:manualLayout>
              <c:xMode val="edge"/>
              <c:yMode val="edge"/>
              <c:x val="0.93055022392834286"/>
              <c:y val="0.82314677552723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2364207"/>
        <c:crosses val="autoZero"/>
        <c:auto val="1"/>
        <c:lblAlgn val="ctr"/>
        <c:lblOffset val="100"/>
        <c:tickMarkSkip val="1"/>
        <c:noMultiLvlLbl val="0"/>
      </c:catAx>
      <c:valAx>
        <c:axId val="902364207"/>
        <c:scaling>
          <c:orientation val="minMax"/>
          <c:max val="5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>
                    <a:solidFill>
                      <a:schemeClr val="tx1"/>
                    </a:solidFill>
                  </a:rPr>
                  <a:t>[%]</a:t>
                </a:r>
              </a:p>
            </c:rich>
          </c:tx>
          <c:layout>
            <c:manualLayout>
              <c:xMode val="edge"/>
              <c:yMode val="edge"/>
              <c:x val="0"/>
              <c:y val="4.99944129500368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4902959"/>
        <c:crosses val="autoZero"/>
        <c:crossBetween val="between"/>
      </c:valAx>
      <c:valAx>
        <c:axId val="1134878799"/>
        <c:scaling>
          <c:orientation val="minMax"/>
          <c:min val="10000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>
                    <a:solidFill>
                      <a:schemeClr val="tx1"/>
                    </a:solidFill>
                  </a:rPr>
                  <a:t>[MWh]</a:t>
                </a:r>
              </a:p>
            </c:rich>
          </c:tx>
          <c:layout>
            <c:manualLayout>
              <c:xMode val="edge"/>
              <c:yMode val="edge"/>
              <c:x val="0.94688893254945805"/>
              <c:y val="4.83940335272660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4876319"/>
        <c:crosses val="max"/>
        <c:crossBetween val="between"/>
        <c:majorUnit val="10000"/>
        <c:minorUnit val="5000"/>
      </c:valAx>
      <c:catAx>
        <c:axId val="1134876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4878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000" b="1">
                <a:solidFill>
                  <a:schemeClr val="tx1"/>
                </a:solidFill>
              </a:rPr>
              <a:t>Wyk. 4 </a:t>
            </a:r>
            <a:r>
              <a:rPr lang="en-US" sz="1000" b="1">
                <a:solidFill>
                  <a:schemeClr val="tx1"/>
                </a:solidFill>
              </a:rPr>
              <a:t>S</a:t>
            </a:r>
            <a:r>
              <a:rPr lang="pl-PL" sz="1000" b="1">
                <a:solidFill>
                  <a:schemeClr val="tx1"/>
                </a:solidFill>
              </a:rPr>
              <a:t>traty</a:t>
            </a:r>
            <a:r>
              <a:rPr lang="pl-PL" sz="1000" b="1" baseline="0">
                <a:solidFill>
                  <a:schemeClr val="tx1"/>
                </a:solidFill>
              </a:rPr>
              <a:t> napięciowe i prądowe w sieci SN w roku 2007</a:t>
            </a:r>
            <a:endParaRPr lang="en-US" sz="1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491430885055228E-2"/>
          <c:y val="0.12509726934539689"/>
          <c:w val="0.90762109751030395"/>
          <c:h val="0.64425855982094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'Starty napięciowe i prądowe SN'!$A$6:$B$6</c:f>
              <c:strCache>
                <c:ptCount val="2"/>
                <c:pt idx="0">
                  <c:v>Straty napięciowe SN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'Starty napięciowe i prądowe SN'!$C$2:$N$2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'Starty napięciowe i prądowe SN'!$C$6:$N$6</c:f>
              <c:numCache>
                <c:formatCode>#,##0.00</c:formatCode>
                <c:ptCount val="12"/>
                <c:pt idx="0">
                  <c:v>47.84</c:v>
                </c:pt>
                <c:pt idx="1">
                  <c:v>43.21</c:v>
                </c:pt>
                <c:pt idx="2">
                  <c:v>47.84</c:v>
                </c:pt>
                <c:pt idx="3">
                  <c:v>46.3</c:v>
                </c:pt>
                <c:pt idx="4">
                  <c:v>47.84</c:v>
                </c:pt>
                <c:pt idx="5">
                  <c:v>46.3</c:v>
                </c:pt>
                <c:pt idx="6">
                  <c:v>47.84</c:v>
                </c:pt>
                <c:pt idx="7">
                  <c:v>47.84</c:v>
                </c:pt>
                <c:pt idx="8">
                  <c:v>46.3</c:v>
                </c:pt>
                <c:pt idx="9">
                  <c:v>47.84</c:v>
                </c:pt>
                <c:pt idx="10">
                  <c:v>46.3</c:v>
                </c:pt>
                <c:pt idx="11">
                  <c:v>47.84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E-4CB4-8139-3866403250FC}"/>
            </c:ext>
          </c:extLst>
        </c:ser>
        <c:ser>
          <c:idx val="1"/>
          <c:order val="1"/>
          <c:tx>
            <c:strRef>
              <c:f>'Starty napięciowe i prądowe SN'!$A$13:$B$13</c:f>
              <c:strCache>
                <c:ptCount val="2"/>
                <c:pt idx="0">
                  <c:v>Straty prądowe SN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'Starty napięciowe i prądowe SN'!$C$2:$N$2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'Starty napięciowe i prądowe SN'!$C$13:$N$13</c:f>
              <c:numCache>
                <c:formatCode>#,##0.00</c:formatCode>
                <c:ptCount val="12"/>
                <c:pt idx="0">
                  <c:v>336.24</c:v>
                </c:pt>
                <c:pt idx="1">
                  <c:v>365.98</c:v>
                </c:pt>
                <c:pt idx="2">
                  <c:v>302.62</c:v>
                </c:pt>
                <c:pt idx="3">
                  <c:v>153.78</c:v>
                </c:pt>
                <c:pt idx="4">
                  <c:v>160.4</c:v>
                </c:pt>
                <c:pt idx="5">
                  <c:v>124.71</c:v>
                </c:pt>
                <c:pt idx="6">
                  <c:v>112.09</c:v>
                </c:pt>
                <c:pt idx="7">
                  <c:v>114.3</c:v>
                </c:pt>
                <c:pt idx="8">
                  <c:v>125.62</c:v>
                </c:pt>
                <c:pt idx="9">
                  <c:v>210.61</c:v>
                </c:pt>
                <c:pt idx="10">
                  <c:v>263.27</c:v>
                </c:pt>
                <c:pt idx="11">
                  <c:v>334.94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E-4CB4-8139-38664032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269455"/>
        <c:axId val="1169332095"/>
      </c:barChart>
      <c:catAx>
        <c:axId val="116926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>
                    <a:solidFill>
                      <a:schemeClr val="tx1"/>
                    </a:solidFill>
                  </a:rPr>
                  <a:t>miesiąc</a:t>
                </a:r>
              </a:p>
            </c:rich>
          </c:tx>
          <c:layout>
            <c:manualLayout>
              <c:xMode val="edge"/>
              <c:yMode val="edge"/>
              <c:x val="0.94105559813872819"/>
              <c:y val="0.82252855249462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9332095"/>
        <c:crosses val="autoZero"/>
        <c:auto val="1"/>
        <c:lblAlgn val="ctr"/>
        <c:lblOffset val="100"/>
        <c:tickMarkSkip val="1"/>
        <c:noMultiLvlLbl val="0"/>
      </c:catAx>
      <c:valAx>
        <c:axId val="116933209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chemeClr val="tx1"/>
                    </a:solidFill>
                  </a:rPr>
                  <a:t>MWh</a:t>
                </a:r>
              </a:p>
            </c:rich>
          </c:tx>
          <c:layout>
            <c:manualLayout>
              <c:xMode val="edge"/>
              <c:yMode val="edge"/>
              <c:x val="3.8248721859620053E-3"/>
              <c:y val="6.3847574608729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9269455"/>
        <c:crossesAt val="1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000" b="1">
                <a:solidFill>
                  <a:schemeClr val="tx1"/>
                </a:solidFill>
              </a:rPr>
              <a:t>Wyk. 2 Straty handlowe oraz zużycie energii na odbiorcę w SN w roku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7435035105291512E-2"/>
          <c:y val="0.14909740449110528"/>
          <c:w val="0.92200947026468472"/>
          <c:h val="0.624544120331842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'Straty handlowe SN'!$A$5:$B$5</c:f>
              <c:strCache>
                <c:ptCount val="2"/>
                <c:pt idx="0">
                  <c:v>Straty handlowe SN [kWh/odb.]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'Straty handlowe nN'!$C$2:$N$2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'Straty handlowe SN'!$C$5:$N$5</c:f>
              <c:numCache>
                <c:formatCode>#,##0.00</c:formatCode>
                <c:ptCount val="12"/>
                <c:pt idx="0">
                  <c:v>4977.5257731958764</c:v>
                </c:pt>
                <c:pt idx="1">
                  <c:v>6026.8041237113403</c:v>
                </c:pt>
                <c:pt idx="2">
                  <c:v>577.42268041237105</c:v>
                </c:pt>
                <c:pt idx="3">
                  <c:v>-1765.9793814432992</c:v>
                </c:pt>
                <c:pt idx="4">
                  <c:v>-1075.4639175257732</c:v>
                </c:pt>
                <c:pt idx="5">
                  <c:v>-1858.8659793814434</c:v>
                </c:pt>
                <c:pt idx="6">
                  <c:v>-1313.2989690721649</c:v>
                </c:pt>
                <c:pt idx="7">
                  <c:v>-2451.4432989690722</c:v>
                </c:pt>
                <c:pt idx="8">
                  <c:v>-3820.1030927835054</c:v>
                </c:pt>
                <c:pt idx="9">
                  <c:v>5691.7525773195875</c:v>
                </c:pt>
                <c:pt idx="10">
                  <c:v>1993.8144329896907</c:v>
                </c:pt>
                <c:pt idx="11">
                  <c:v>6110.927835051546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8-486B-B87F-68579F0425C2}"/>
            </c:ext>
          </c:extLst>
        </c:ser>
        <c:ser>
          <c:idx val="1"/>
          <c:order val="1"/>
          <c:tx>
            <c:strRef>
              <c:f>'Straty handlowe SN'!$A$11:$B$11</c:f>
              <c:strCache>
                <c:ptCount val="2"/>
                <c:pt idx="0">
                  <c:v>zużycie energii SN [kWh/odb]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'Straty handlowe nN'!$C$2:$N$2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'Straty handlowe SN'!$C$11:$N$11</c:f>
              <c:numCache>
                <c:formatCode>#,##0.00</c:formatCode>
                <c:ptCount val="12"/>
                <c:pt idx="0">
                  <c:v>137680.41237113404</c:v>
                </c:pt>
                <c:pt idx="1">
                  <c:v>143876.28865979379</c:v>
                </c:pt>
                <c:pt idx="2">
                  <c:v>168340.20618556702</c:v>
                </c:pt>
                <c:pt idx="3">
                  <c:v>127989.69072164949</c:v>
                </c:pt>
                <c:pt idx="4">
                  <c:v>155773.19587628866</c:v>
                </c:pt>
                <c:pt idx="5">
                  <c:v>163680.41237113404</c:v>
                </c:pt>
                <c:pt idx="6">
                  <c:v>157505.15463917525</c:v>
                </c:pt>
                <c:pt idx="7">
                  <c:v>162195.87628865981</c:v>
                </c:pt>
                <c:pt idx="8">
                  <c:v>164340.20618556702</c:v>
                </c:pt>
                <c:pt idx="9">
                  <c:v>124360.82474226804</c:v>
                </c:pt>
                <c:pt idx="10">
                  <c:v>148597.93814432991</c:v>
                </c:pt>
                <c:pt idx="11">
                  <c:v>145938.14432989692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8-486B-B87F-68579F042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888559"/>
        <c:axId val="861016799"/>
      </c:barChart>
      <c:catAx>
        <c:axId val="8868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800" b="1">
                    <a:solidFill>
                      <a:schemeClr val="tx1"/>
                    </a:solidFill>
                  </a:rPr>
                  <a:t>miesiąc</a:t>
                </a:r>
              </a:p>
            </c:rich>
          </c:tx>
          <c:layout>
            <c:manualLayout>
              <c:xMode val="edge"/>
              <c:yMode val="edge"/>
              <c:x val="0.9503515500159796"/>
              <c:y val="0.82139306074453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  <a:tailEnd type="none" w="sm" len="lg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1016799"/>
        <c:crosses val="autoZero"/>
        <c:auto val="1"/>
        <c:lblAlgn val="ctr"/>
        <c:lblOffset val="100"/>
        <c:tickMarkSkip val="1"/>
        <c:noMultiLvlLbl val="0"/>
      </c:catAx>
      <c:valAx>
        <c:axId val="861016799"/>
        <c:scaling>
          <c:orientation val="minMax"/>
          <c:max val="17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>
                    <a:solidFill>
                      <a:schemeClr val="tx1"/>
                    </a:solidFill>
                  </a:rPr>
                  <a:t>kWh</a:t>
                </a:r>
              </a:p>
            </c:rich>
          </c:tx>
          <c:layout>
            <c:manualLayout>
              <c:xMode val="edge"/>
              <c:yMode val="edge"/>
              <c:x val="8.5731971525843369E-3"/>
              <c:y val="8.33050001541135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6888559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 sz="1000" b="1">
                <a:solidFill>
                  <a:schemeClr val="tx1"/>
                </a:solidFill>
              </a:rPr>
              <a:t>Wyk. 3 Procentowe</a:t>
            </a:r>
            <a:r>
              <a:rPr lang="pl-PL" sz="1000" b="1" baseline="0">
                <a:solidFill>
                  <a:schemeClr val="tx1"/>
                </a:solidFill>
              </a:rPr>
              <a:t> straty techniczne oraz energia wprowadzona do nN w 2007 r.</a:t>
            </a:r>
            <a:endParaRPr lang="pl-PL" sz="1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0681659034463295E-2"/>
          <c:y val="0.11696625670135605"/>
          <c:w val="0.90037052710061916"/>
          <c:h val="0.65825157616887309"/>
        </c:manualLayout>
      </c:layout>
      <c:lineChart>
        <c:grouping val="standard"/>
        <c:varyColors val="0"/>
        <c:ser>
          <c:idx val="0"/>
          <c:order val="0"/>
          <c:tx>
            <c:strRef>
              <c:f>'Straty techniczne SN'!$B$3</c:f>
              <c:strCache>
                <c:ptCount val="1"/>
                <c:pt idx="0">
                  <c:v>Straty techniczne w SN [%]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'Straty techniczne nN'!$C$2:$N$2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'Straty techniczne SN'!$C$3:$N$3</c:f>
              <c:numCache>
                <c:formatCode>#,##0.00</c:formatCode>
                <c:ptCount val="12"/>
                <c:pt idx="0">
                  <c:v>0.44</c:v>
                </c:pt>
                <c:pt idx="1">
                  <c:v>0.46</c:v>
                </c:pt>
                <c:pt idx="2">
                  <c:v>0.42</c:v>
                </c:pt>
                <c:pt idx="3">
                  <c:v>0.35</c:v>
                </c:pt>
                <c:pt idx="4">
                  <c:v>0.35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0.33</c:v>
                </c:pt>
                <c:pt idx="9">
                  <c:v>0.37</c:v>
                </c:pt>
                <c:pt idx="10">
                  <c:v>0.41</c:v>
                </c:pt>
                <c:pt idx="11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9-4543-88C1-D76DDCE31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902959"/>
        <c:axId val="902364207"/>
      </c:lineChart>
      <c:lineChart>
        <c:grouping val="standard"/>
        <c:varyColors val="0"/>
        <c:ser>
          <c:idx val="1"/>
          <c:order val="1"/>
          <c:tx>
            <c:strRef>
              <c:f>'Straty techniczne SN'!$A$9:$B$9</c:f>
              <c:strCache>
                <c:ptCount val="2"/>
                <c:pt idx="0">
                  <c:v>Energia wprowadzona SN [MWh]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'Straty techniczne nN'!$C$2:$N$2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'Straty techniczne SN'!$C$9:$N$9</c:f>
              <c:numCache>
                <c:formatCode>#,##0.00</c:formatCode>
                <c:ptCount val="12"/>
                <c:pt idx="0">
                  <c:v>87290.909090909088</c:v>
                </c:pt>
                <c:pt idx="1">
                  <c:v>88956.521739130432</c:v>
                </c:pt>
                <c:pt idx="2">
                  <c:v>83445.238095238092</c:v>
                </c:pt>
                <c:pt idx="3">
                  <c:v>57165.71428571429</c:v>
                </c:pt>
                <c:pt idx="4">
                  <c:v>59497.142857142862</c:v>
                </c:pt>
                <c:pt idx="5">
                  <c:v>51821.21212121212</c:v>
                </c:pt>
                <c:pt idx="6">
                  <c:v>49978.125</c:v>
                </c:pt>
                <c:pt idx="7">
                  <c:v>50668.749999999993</c:v>
                </c:pt>
                <c:pt idx="8">
                  <c:v>52096.969696969696</c:v>
                </c:pt>
                <c:pt idx="9">
                  <c:v>69854.054054054039</c:v>
                </c:pt>
                <c:pt idx="10">
                  <c:v>75504.878048780491</c:v>
                </c:pt>
                <c:pt idx="11">
                  <c:v>86997.727272727279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9-4543-88C1-D76DDCE31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876319"/>
        <c:axId val="1134878799"/>
      </c:lineChart>
      <c:catAx>
        <c:axId val="114490295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/>
                  <a:t>miesiąc</a:t>
                </a:r>
              </a:p>
            </c:rich>
          </c:tx>
          <c:layout>
            <c:manualLayout>
              <c:xMode val="edge"/>
              <c:yMode val="edge"/>
              <c:x val="0.93055022392834286"/>
              <c:y val="0.82314677552723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2364207"/>
        <c:crosses val="autoZero"/>
        <c:auto val="1"/>
        <c:lblAlgn val="ctr"/>
        <c:lblOffset val="100"/>
        <c:tickMarkSkip val="1"/>
        <c:noMultiLvlLbl val="0"/>
      </c:catAx>
      <c:valAx>
        <c:axId val="902364207"/>
        <c:scaling>
          <c:orientation val="minMax"/>
          <c:max val="0.6000000000000000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>
                    <a:solidFill>
                      <a:schemeClr val="tx1"/>
                    </a:solidFill>
                  </a:rPr>
                  <a:t>[%]</a:t>
                </a:r>
              </a:p>
            </c:rich>
          </c:tx>
          <c:layout>
            <c:manualLayout>
              <c:xMode val="edge"/>
              <c:yMode val="edge"/>
              <c:x val="0"/>
              <c:y val="4.99944129500368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4902959"/>
        <c:crosses val="autoZero"/>
        <c:crossBetween val="between"/>
      </c:valAx>
      <c:valAx>
        <c:axId val="1134878799"/>
        <c:scaling>
          <c:orientation val="minMax"/>
          <c:min val="20000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>
                    <a:solidFill>
                      <a:schemeClr val="tx1"/>
                    </a:solidFill>
                  </a:rPr>
                  <a:t>[MWh]</a:t>
                </a:r>
              </a:p>
            </c:rich>
          </c:tx>
          <c:layout>
            <c:manualLayout>
              <c:xMode val="edge"/>
              <c:yMode val="edge"/>
              <c:x val="0.94688893254945805"/>
              <c:y val="4.83940335272660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4876319"/>
        <c:crosses val="max"/>
        <c:crossBetween val="between"/>
        <c:majorUnit val="10000"/>
        <c:minorUnit val="5000"/>
      </c:valAx>
      <c:catAx>
        <c:axId val="1134876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4878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55118110236220474" l="0.70866141732283472" r="0.70866141732283472" t="6.2992125984251972" header="0.31496062992125984" footer="0.31496062992125984"/>
    <c:pageSetup paperSize="9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 sz="1000" b="1">
                <a:solidFill>
                  <a:schemeClr val="tx1"/>
                </a:solidFill>
              </a:rPr>
              <a:t>Wyk. 7 Procentowy udział sprzedaży energii oraz starty bilansowe w SN</a:t>
            </a:r>
            <a:r>
              <a:rPr lang="pl-PL" sz="1000" b="1" baseline="0">
                <a:solidFill>
                  <a:schemeClr val="tx1"/>
                </a:solidFill>
              </a:rPr>
              <a:t> i nN 2007 r.</a:t>
            </a:r>
            <a:endParaRPr lang="pl-PL" sz="1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Bilans!$A$17</c:f>
              <c:strCache>
                <c:ptCount val="1"/>
                <c:pt idx="0">
                  <c:v>Energia sprzedana z nN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Bilans!$C$15:$N$15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Bilans!$C$17:$N$17</c:f>
              <c:numCache>
                <c:formatCode>0.0%</c:formatCode>
                <c:ptCount val="12"/>
                <c:pt idx="0">
                  <c:v>0.457785344561628</c:v>
                </c:pt>
                <c:pt idx="1">
                  <c:v>0.41287959885063946</c:v>
                </c:pt>
                <c:pt idx="2">
                  <c:v>0.50072743450083568</c:v>
                </c:pt>
                <c:pt idx="3">
                  <c:v>0.56295026323081188</c:v>
                </c:pt>
                <c:pt idx="4">
                  <c:v>0.5112577250709871</c:v>
                </c:pt>
                <c:pt idx="5">
                  <c:v>0.51559625922125196</c:v>
                </c:pt>
                <c:pt idx="6">
                  <c:v>0.50723232323232326</c:v>
                </c:pt>
                <c:pt idx="7">
                  <c:v>0.5529463535624275</c:v>
                </c:pt>
                <c:pt idx="8">
                  <c:v>0.58408937686603102</c:v>
                </c:pt>
                <c:pt idx="9">
                  <c:v>0.35070212735187356</c:v>
                </c:pt>
                <c:pt idx="10">
                  <c:v>0.47040829722988053</c:v>
                </c:pt>
                <c:pt idx="11">
                  <c:v>0.39284980715247508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B-4786-95CA-0529C3DC1301}"/>
            </c:ext>
          </c:extLst>
        </c:ser>
        <c:ser>
          <c:idx val="1"/>
          <c:order val="1"/>
          <c:tx>
            <c:strRef>
              <c:f>Bilans!$A$18</c:f>
              <c:strCache>
                <c:ptCount val="1"/>
                <c:pt idx="0">
                  <c:v>Energia sprzedana z SN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Bilans!$C$15:$N$15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Bilans!$C$18:$N$18</c:f>
              <c:numCache>
                <c:formatCode>0.0%</c:formatCode>
                <c:ptCount val="12"/>
                <c:pt idx="0">
                  <c:v>0.40064216095158656</c:v>
                </c:pt>
                <c:pt idx="1">
                  <c:v>0.42408022987210547</c:v>
                </c:pt>
                <c:pt idx="2">
                  <c:v>0.45841599634479191</c:v>
                </c:pt>
                <c:pt idx="3">
                  <c:v>0.47116583541147133</c:v>
                </c:pt>
                <c:pt idx="4">
                  <c:v>0.49931518289627524</c:v>
                </c:pt>
                <c:pt idx="5">
                  <c:v>0.53060197107286</c:v>
                </c:pt>
                <c:pt idx="6">
                  <c:v>0.51993939393939392</c:v>
                </c:pt>
                <c:pt idx="7">
                  <c:v>0.51778213385606275</c:v>
                </c:pt>
                <c:pt idx="8">
                  <c:v>0.53504767408263509</c:v>
                </c:pt>
                <c:pt idx="9">
                  <c:v>0.46430069272708868</c:v>
                </c:pt>
                <c:pt idx="10">
                  <c:v>0.45173952999868716</c:v>
                </c:pt>
                <c:pt idx="11">
                  <c:v>0.44335531871191547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B-4786-95CA-0529C3DC1301}"/>
            </c:ext>
          </c:extLst>
        </c:ser>
        <c:ser>
          <c:idx val="2"/>
          <c:order val="2"/>
          <c:tx>
            <c:strRef>
              <c:f>Bilans!$A$19</c:f>
              <c:strCache>
                <c:ptCount val="1"/>
                <c:pt idx="0">
                  <c:v>Straty bilansowe SN+nN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Bilans!$C$15:$N$15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Bilans!$C$19:$N$19</c:f>
              <c:numCache>
                <c:formatCode>0.0%</c:formatCode>
                <c:ptCount val="12"/>
                <c:pt idx="0">
                  <c:v>0.14157249448678541</c:v>
                </c:pt>
                <c:pt idx="1">
                  <c:v>0.16301763479632655</c:v>
                </c:pt>
                <c:pt idx="2">
                  <c:v>4.085656915437242E-2</c:v>
                </c:pt>
                <c:pt idx="3">
                  <c:v>-3.4116098642283182E-2</c:v>
                </c:pt>
                <c:pt idx="4">
                  <c:v>-1.0572907967262402E-2</c:v>
                </c:pt>
                <c:pt idx="5">
                  <c:v>-4.619823029411195E-2</c:v>
                </c:pt>
                <c:pt idx="6">
                  <c:v>-2.7171717171717173E-2</c:v>
                </c:pt>
                <c:pt idx="7">
                  <c:v>-7.0728487418490221E-2</c:v>
                </c:pt>
                <c:pt idx="8">
                  <c:v>-0.11913705094866608</c:v>
                </c:pt>
                <c:pt idx="9">
                  <c:v>0.18499717992103779</c:v>
                </c:pt>
                <c:pt idx="10">
                  <c:v>7.7852172771432318E-2</c:v>
                </c:pt>
                <c:pt idx="11">
                  <c:v>0.16379487413560948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B-4786-95CA-0529C3DC1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1703679"/>
        <c:axId val="1976852767"/>
      </c:barChart>
      <c:catAx>
        <c:axId val="175170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>
                    <a:solidFill>
                      <a:schemeClr val="tx1"/>
                    </a:solidFill>
                  </a:rPr>
                  <a:t>miesiąc</a:t>
                </a:r>
              </a:p>
            </c:rich>
          </c:tx>
          <c:layout>
            <c:manualLayout>
              <c:xMode val="edge"/>
              <c:yMode val="edge"/>
              <c:x val="0.93986488360424703"/>
              <c:y val="0.83488243494785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852767"/>
        <c:crosses val="autoZero"/>
        <c:auto val="1"/>
        <c:lblAlgn val="ctr"/>
        <c:lblOffset val="100"/>
        <c:noMultiLvlLbl val="0"/>
      </c:catAx>
      <c:valAx>
        <c:axId val="1976852767"/>
        <c:scaling>
          <c:orientation val="minMax"/>
          <c:max val="1.150000000000000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1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11430</xdr:rowOff>
    </xdr:from>
    <xdr:to>
      <xdr:col>12</xdr:col>
      <xdr:colOff>15240</xdr:colOff>
      <xdr:row>39</xdr:row>
      <xdr:rowOff>22860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E35DCBA-EAF4-9C6C-BECB-B2E3FD4C4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</xdr:rowOff>
    </xdr:from>
    <xdr:to>
      <xdr:col>12</xdr:col>
      <xdr:colOff>7620</xdr:colOff>
      <xdr:row>30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6EB720-DA74-00AD-2D21-84F086D25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</xdr:rowOff>
    </xdr:from>
    <xdr:to>
      <xdr:col>11</xdr:col>
      <xdr:colOff>601980</xdr:colOff>
      <xdr:row>32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613842-5556-C4E9-9835-80C644FD0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12</xdr:col>
      <xdr:colOff>228600</xdr:colOff>
      <xdr:row>38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0655A1-33C9-4C7E-91E4-C745AE124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22860</xdr:rowOff>
    </xdr:from>
    <xdr:to>
      <xdr:col>12</xdr:col>
      <xdr:colOff>0</xdr:colOff>
      <xdr:row>35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8D9327-F7E5-4C3B-8E46-F968C136B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12</xdr:col>
      <xdr:colOff>22860</xdr:colOff>
      <xdr:row>33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5C1D464-7B17-4ADF-B9F0-B491C0AAC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7620</xdr:rowOff>
    </xdr:from>
    <xdr:to>
      <xdr:col>12</xdr:col>
      <xdr:colOff>0</xdr:colOff>
      <xdr:row>41</xdr:row>
      <xdr:rowOff>19050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8604B15-B02C-4B02-B6F4-B910BBC58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743C-274B-4FAA-91FF-709D8E62FA6C}">
  <sheetPr>
    <pageSetUpPr fitToPage="1"/>
  </sheetPr>
  <dimension ref="A1:R35"/>
  <sheetViews>
    <sheetView tabSelected="1" zoomScaleNormal="100" workbookViewId="0">
      <selection activeCell="Q24" sqref="Q24"/>
    </sheetView>
  </sheetViews>
  <sheetFormatPr defaultRowHeight="14.4" x14ac:dyDescent="0.3"/>
  <cols>
    <col min="1" max="1" width="4.77734375" customWidth="1"/>
    <col min="2" max="2" width="26.88671875" customWidth="1"/>
    <col min="17" max="17" width="17.88671875" customWidth="1"/>
  </cols>
  <sheetData>
    <row r="1" spans="1:18" ht="21" customHeight="1" x14ac:dyDescent="0.3">
      <c r="A1" s="65" t="s">
        <v>0</v>
      </c>
      <c r="B1" s="18" t="s">
        <v>1</v>
      </c>
      <c r="C1" s="67">
        <v>2007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2"/>
      <c r="P1" s="2"/>
      <c r="Q1" s="2"/>
    </row>
    <row r="2" spans="1:18" ht="21" customHeight="1" x14ac:dyDescent="0.3">
      <c r="A2" s="66"/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8" t="s">
        <v>12</v>
      </c>
      <c r="M2" s="18" t="s">
        <v>13</v>
      </c>
      <c r="N2" s="18" t="s">
        <v>14</v>
      </c>
      <c r="O2" s="2"/>
      <c r="P2" s="2"/>
      <c r="Q2" s="2"/>
    </row>
    <row r="3" spans="1:18" x14ac:dyDescent="0.3">
      <c r="A3" s="3">
        <v>1</v>
      </c>
      <c r="B3" s="4" t="s">
        <v>15</v>
      </c>
      <c r="C3" s="5">
        <v>155.01</v>
      </c>
      <c r="D3" s="5">
        <v>140.01</v>
      </c>
      <c r="E3" s="5">
        <v>155.01</v>
      </c>
      <c r="F3" s="5">
        <v>150.01</v>
      </c>
      <c r="G3" s="5">
        <v>155.01</v>
      </c>
      <c r="H3" s="5">
        <v>150.01</v>
      </c>
      <c r="I3" s="5">
        <v>155.01</v>
      </c>
      <c r="J3" s="5">
        <v>155.01</v>
      </c>
      <c r="K3" s="5">
        <v>150.01</v>
      </c>
      <c r="L3" s="5">
        <v>155.01</v>
      </c>
      <c r="M3" s="5">
        <v>150.01</v>
      </c>
      <c r="N3" s="5">
        <v>155.01</v>
      </c>
      <c r="O3" s="2"/>
      <c r="P3" s="2"/>
      <c r="Q3" s="2"/>
    </row>
    <row r="4" spans="1:18" x14ac:dyDescent="0.3">
      <c r="A4" s="3">
        <v>2</v>
      </c>
      <c r="B4" s="4" t="s">
        <v>16</v>
      </c>
      <c r="C4" s="5">
        <v>0.61</v>
      </c>
      <c r="D4" s="5">
        <v>0.55000000000000004</v>
      </c>
      <c r="E4" s="5">
        <v>0.61</v>
      </c>
      <c r="F4" s="5">
        <v>0.59</v>
      </c>
      <c r="G4" s="5">
        <v>0.61</v>
      </c>
      <c r="H4" s="5">
        <v>0.59</v>
      </c>
      <c r="I4" s="5">
        <v>0.61</v>
      </c>
      <c r="J4" s="5">
        <v>0.61</v>
      </c>
      <c r="K4" s="5">
        <v>0.59</v>
      </c>
      <c r="L4" s="5">
        <v>0.61</v>
      </c>
      <c r="M4" s="5">
        <v>0.59</v>
      </c>
      <c r="N4" s="5">
        <v>0.61</v>
      </c>
      <c r="O4" s="2"/>
      <c r="P4" s="2"/>
      <c r="Q4" s="2"/>
    </row>
    <row r="5" spans="1:18" x14ac:dyDescent="0.3">
      <c r="A5" s="6">
        <v>3</v>
      </c>
      <c r="B5" s="7" t="s">
        <v>17</v>
      </c>
      <c r="C5" s="8">
        <v>118.55</v>
      </c>
      <c r="D5" s="8">
        <v>108.04</v>
      </c>
      <c r="E5" s="8">
        <v>123.86</v>
      </c>
      <c r="F5" s="8">
        <v>95.5</v>
      </c>
      <c r="G5" s="8">
        <v>91.04</v>
      </c>
      <c r="H5" s="8">
        <v>79.13</v>
      </c>
      <c r="I5" s="8">
        <v>74.56</v>
      </c>
      <c r="J5" s="8">
        <v>81.88</v>
      </c>
      <c r="K5" s="8">
        <v>89.78</v>
      </c>
      <c r="L5" s="8">
        <v>71.47</v>
      </c>
      <c r="M5" s="8">
        <v>105.96</v>
      </c>
      <c r="N5" s="8">
        <v>102.12</v>
      </c>
      <c r="O5" s="2"/>
      <c r="P5" s="2"/>
      <c r="Q5" s="2"/>
    </row>
    <row r="6" spans="1:18" x14ac:dyDescent="0.3">
      <c r="A6" s="6">
        <v>4</v>
      </c>
      <c r="B6" s="7" t="s">
        <v>18</v>
      </c>
      <c r="C6" s="8">
        <v>855.03</v>
      </c>
      <c r="D6" s="8">
        <v>894.44</v>
      </c>
      <c r="E6" s="8">
        <v>633.91999999999996</v>
      </c>
      <c r="F6" s="8">
        <v>292.24</v>
      </c>
      <c r="G6" s="8">
        <v>279.98</v>
      </c>
      <c r="H6" s="8">
        <v>187.18</v>
      </c>
      <c r="I6" s="8">
        <v>173.79</v>
      </c>
      <c r="J6" s="8">
        <v>177.58</v>
      </c>
      <c r="K6" s="8">
        <v>183.09</v>
      </c>
      <c r="L6" s="8">
        <v>426.37</v>
      </c>
      <c r="M6" s="8">
        <v>558.95000000000005</v>
      </c>
      <c r="N6" s="8">
        <v>744.53</v>
      </c>
      <c r="O6" s="2"/>
      <c r="P6" s="3"/>
      <c r="Q6" s="9" t="s">
        <v>46</v>
      </c>
      <c r="R6" s="1"/>
    </row>
    <row r="7" spans="1:18" x14ac:dyDescent="0.3">
      <c r="A7" s="3">
        <v>5</v>
      </c>
      <c r="B7" s="4" t="s">
        <v>19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2"/>
      <c r="P7" s="6"/>
      <c r="Q7" s="9" t="s">
        <v>47</v>
      </c>
      <c r="R7" s="1"/>
    </row>
    <row r="8" spans="1:18" x14ac:dyDescent="0.3">
      <c r="A8" s="3">
        <v>6</v>
      </c>
      <c r="B8" s="4" t="s">
        <v>20</v>
      </c>
      <c r="C8" s="5">
        <v>521.20000000000005</v>
      </c>
      <c r="D8" s="5">
        <v>470.76</v>
      </c>
      <c r="E8" s="5">
        <v>521.20000000000005</v>
      </c>
      <c r="F8" s="5">
        <v>504.38</v>
      </c>
      <c r="G8" s="5">
        <v>521.20000000000005</v>
      </c>
      <c r="H8" s="5">
        <v>504.38</v>
      </c>
      <c r="I8" s="5">
        <v>521.20000000000005</v>
      </c>
      <c r="J8" s="5">
        <v>521.20000000000005</v>
      </c>
      <c r="K8" s="5">
        <v>504.38</v>
      </c>
      <c r="L8" s="5">
        <v>521.20000000000005</v>
      </c>
      <c r="M8" s="5">
        <v>504.38</v>
      </c>
      <c r="N8" s="5">
        <v>521.20000000000005</v>
      </c>
      <c r="O8" s="2"/>
      <c r="P8" s="10"/>
      <c r="Q8" s="9" t="s">
        <v>108</v>
      </c>
      <c r="R8" s="1"/>
    </row>
    <row r="9" spans="1:18" x14ac:dyDescent="0.3">
      <c r="A9" s="6">
        <v>7</v>
      </c>
      <c r="B9" s="7" t="s">
        <v>21</v>
      </c>
      <c r="C9" s="8">
        <v>699.03</v>
      </c>
      <c r="D9" s="8">
        <v>752.01</v>
      </c>
      <c r="E9" s="8">
        <v>492.74</v>
      </c>
      <c r="F9" s="8">
        <v>213.19</v>
      </c>
      <c r="G9" s="8">
        <v>197.36</v>
      </c>
      <c r="H9" s="8">
        <v>127.85</v>
      </c>
      <c r="I9" s="8">
        <v>117.71</v>
      </c>
      <c r="J9" s="8">
        <v>121.4</v>
      </c>
      <c r="K9" s="8">
        <v>126.3</v>
      </c>
      <c r="L9" s="8">
        <v>316.81</v>
      </c>
      <c r="M9" s="8">
        <v>432.64</v>
      </c>
      <c r="N9" s="8">
        <v>592.58000000000004</v>
      </c>
      <c r="O9" s="2"/>
      <c r="P9" s="24"/>
      <c r="Q9" s="17" t="s">
        <v>109</v>
      </c>
    </row>
    <row r="10" spans="1:18" x14ac:dyDescent="0.3">
      <c r="A10" s="21">
        <v>8</v>
      </c>
      <c r="B10" s="22" t="s">
        <v>22</v>
      </c>
      <c r="C10" s="23">
        <v>2349.4299999999998</v>
      </c>
      <c r="D10" s="23">
        <v>2365.8000000000002</v>
      </c>
      <c r="E10" s="23">
        <v>1927.34</v>
      </c>
      <c r="F10" s="23">
        <v>1255.9100000000001</v>
      </c>
      <c r="G10" s="23">
        <v>1245.19</v>
      </c>
      <c r="H10" s="23">
        <v>1049.1400000000001</v>
      </c>
      <c r="I10" s="23">
        <v>1042.8800000000001</v>
      </c>
      <c r="J10" s="23">
        <v>1057.67</v>
      </c>
      <c r="K10" s="23">
        <v>1054.1600000000001</v>
      </c>
      <c r="L10" s="23">
        <v>1491.46</v>
      </c>
      <c r="M10" s="23">
        <v>1752.53</v>
      </c>
      <c r="N10" s="23">
        <v>2116.0500000000002</v>
      </c>
      <c r="O10" s="2"/>
      <c r="P10" s="2"/>
      <c r="Q10" s="2"/>
    </row>
    <row r="11" spans="1:18" x14ac:dyDescent="0.3">
      <c r="A11" s="11">
        <v>9</v>
      </c>
      <c r="B11" s="9" t="s">
        <v>23</v>
      </c>
      <c r="C11" s="12">
        <v>9173.67</v>
      </c>
      <c r="D11" s="12">
        <v>11107.4</v>
      </c>
      <c r="E11" s="12">
        <v>1064.19</v>
      </c>
      <c r="F11" s="12">
        <v>-3254.69</v>
      </c>
      <c r="G11" s="12">
        <v>-1982.11</v>
      </c>
      <c r="H11" s="12">
        <v>-3425.83</v>
      </c>
      <c r="I11" s="12">
        <v>-2420.42</v>
      </c>
      <c r="J11" s="12">
        <v>-4518.0200000000004</v>
      </c>
      <c r="K11" s="12">
        <v>-7040.53</v>
      </c>
      <c r="L11" s="12">
        <v>10489.98</v>
      </c>
      <c r="M11" s="12">
        <v>3674.51</v>
      </c>
      <c r="N11" s="12">
        <v>11262.41</v>
      </c>
      <c r="O11" s="2"/>
      <c r="P11" s="34"/>
      <c r="Q11" s="17" t="s">
        <v>105</v>
      </c>
    </row>
    <row r="12" spans="1:18" x14ac:dyDescent="0.3">
      <c r="A12" s="11">
        <v>10</v>
      </c>
      <c r="B12" s="9" t="s">
        <v>24</v>
      </c>
      <c r="C12" s="12">
        <v>490.21</v>
      </c>
      <c r="D12" s="12">
        <v>442.77</v>
      </c>
      <c r="E12" s="12">
        <v>490.21</v>
      </c>
      <c r="F12" s="12">
        <v>474.4</v>
      </c>
      <c r="G12" s="12">
        <v>490.21</v>
      </c>
      <c r="H12" s="12">
        <v>474.4</v>
      </c>
      <c r="I12" s="12">
        <v>490.21</v>
      </c>
      <c r="J12" s="12">
        <v>490.21</v>
      </c>
      <c r="K12" s="12">
        <v>474.4</v>
      </c>
      <c r="L12" s="12">
        <v>490.21</v>
      </c>
      <c r="M12" s="12">
        <v>474.4</v>
      </c>
      <c r="N12" s="12">
        <v>490.21</v>
      </c>
      <c r="O12" s="2"/>
      <c r="P12" s="35"/>
      <c r="Q12" s="17" t="s">
        <v>104</v>
      </c>
    </row>
    <row r="13" spans="1:18" x14ac:dyDescent="0.3">
      <c r="A13" s="11">
        <v>11</v>
      </c>
      <c r="B13" s="9" t="s">
        <v>25</v>
      </c>
      <c r="C13" s="12">
        <v>8683.4599999999991</v>
      </c>
      <c r="D13" s="12">
        <v>10664.63</v>
      </c>
      <c r="E13" s="12">
        <v>573.98</v>
      </c>
      <c r="F13" s="12">
        <v>-3729.09</v>
      </c>
      <c r="G13" s="12">
        <v>-2472.3200000000002</v>
      </c>
      <c r="H13" s="12">
        <v>-3900.23</v>
      </c>
      <c r="I13" s="12">
        <v>-2910.63</v>
      </c>
      <c r="J13" s="12">
        <v>-5008.2299999999996</v>
      </c>
      <c r="K13" s="12">
        <v>-7514.93</v>
      </c>
      <c r="L13" s="12">
        <v>9999.77</v>
      </c>
      <c r="M13" s="12">
        <v>3200.11</v>
      </c>
      <c r="N13" s="12">
        <v>10772.2</v>
      </c>
      <c r="O13" s="2"/>
      <c r="P13" s="36"/>
      <c r="Q13" s="17" t="s">
        <v>110</v>
      </c>
    </row>
    <row r="14" spans="1:18" x14ac:dyDescent="0.3">
      <c r="A14" s="10">
        <v>12</v>
      </c>
      <c r="B14" s="13" t="s">
        <v>97</v>
      </c>
      <c r="C14" s="14">
        <v>116.03</v>
      </c>
      <c r="D14" s="14">
        <v>140.47999999999999</v>
      </c>
      <c r="E14" s="14">
        <v>13.46</v>
      </c>
      <c r="F14" s="14">
        <v>-41.16</v>
      </c>
      <c r="G14" s="14">
        <v>-25.07</v>
      </c>
      <c r="H14" s="14">
        <v>-43.33</v>
      </c>
      <c r="I14" s="14">
        <v>-30.61</v>
      </c>
      <c r="J14" s="14">
        <v>-57.14</v>
      </c>
      <c r="K14" s="14">
        <v>-89.05</v>
      </c>
      <c r="L14" s="14">
        <v>132.66999999999999</v>
      </c>
      <c r="M14" s="14">
        <v>46.47</v>
      </c>
      <c r="N14" s="14">
        <v>142.44</v>
      </c>
      <c r="O14" s="2"/>
      <c r="P14" s="41"/>
      <c r="Q14" s="17" t="s">
        <v>113</v>
      </c>
    </row>
    <row r="15" spans="1:18" x14ac:dyDescent="0.3">
      <c r="A15" s="11">
        <v>13</v>
      </c>
      <c r="B15" s="9" t="s">
        <v>26</v>
      </c>
      <c r="C15" s="12">
        <v>11523.1</v>
      </c>
      <c r="D15" s="12">
        <v>13473.2</v>
      </c>
      <c r="E15" s="12">
        <v>2991.53</v>
      </c>
      <c r="F15" s="12">
        <v>-1998.78</v>
      </c>
      <c r="G15" s="12">
        <v>-736.92</v>
      </c>
      <c r="H15" s="12">
        <v>-2376.69</v>
      </c>
      <c r="I15" s="12">
        <v>-1377.54</v>
      </c>
      <c r="J15" s="12">
        <v>-3460.35</v>
      </c>
      <c r="K15" s="12">
        <v>-5986.37</v>
      </c>
      <c r="L15" s="12">
        <v>11981.44</v>
      </c>
      <c r="M15" s="12">
        <v>5427.04</v>
      </c>
      <c r="N15" s="12">
        <v>13378.46</v>
      </c>
      <c r="O15" s="2"/>
      <c r="P15" s="2"/>
      <c r="Q15" s="2"/>
    </row>
    <row r="16" spans="1:18" x14ac:dyDescent="0.3">
      <c r="A16" s="25">
        <v>14</v>
      </c>
      <c r="B16" s="26" t="s">
        <v>27</v>
      </c>
      <c r="C16" s="27">
        <v>47.84</v>
      </c>
      <c r="D16" s="27">
        <v>43.21</v>
      </c>
      <c r="E16" s="27">
        <v>47.84</v>
      </c>
      <c r="F16" s="27">
        <v>46.3</v>
      </c>
      <c r="G16" s="27">
        <v>47.84</v>
      </c>
      <c r="H16" s="27">
        <v>46.3</v>
      </c>
      <c r="I16" s="27">
        <v>47.84</v>
      </c>
      <c r="J16" s="27">
        <v>47.84</v>
      </c>
      <c r="K16" s="27">
        <v>46.3</v>
      </c>
      <c r="L16" s="27">
        <v>47.84</v>
      </c>
      <c r="M16" s="27">
        <v>46.3</v>
      </c>
      <c r="N16" s="27">
        <v>47.84</v>
      </c>
      <c r="O16" s="2"/>
      <c r="P16" s="2" t="s">
        <v>127</v>
      </c>
      <c r="Q16" s="2"/>
    </row>
    <row r="17" spans="1:17" x14ac:dyDescent="0.3">
      <c r="A17" s="28">
        <v>15</v>
      </c>
      <c r="B17" s="29" t="s">
        <v>28</v>
      </c>
      <c r="C17" s="30">
        <v>336.24</v>
      </c>
      <c r="D17" s="30">
        <v>365.98</v>
      </c>
      <c r="E17" s="30">
        <v>302.62</v>
      </c>
      <c r="F17" s="30">
        <v>153.78</v>
      </c>
      <c r="G17" s="30">
        <v>160.4</v>
      </c>
      <c r="H17" s="30">
        <v>124.71</v>
      </c>
      <c r="I17" s="30">
        <v>112.09</v>
      </c>
      <c r="J17" s="30">
        <v>114.3</v>
      </c>
      <c r="K17" s="30">
        <v>125.62</v>
      </c>
      <c r="L17" s="30">
        <v>210.61</v>
      </c>
      <c r="M17" s="30">
        <v>263.27</v>
      </c>
      <c r="N17" s="30">
        <v>334.94</v>
      </c>
      <c r="O17" s="2"/>
      <c r="P17" s="2"/>
      <c r="Q17" s="2"/>
    </row>
    <row r="18" spans="1:17" x14ac:dyDescent="0.3">
      <c r="A18" s="25">
        <v>16</v>
      </c>
      <c r="B18" s="26" t="s">
        <v>29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"/>
      <c r="P18" s="2"/>
      <c r="Q18" s="2"/>
    </row>
    <row r="19" spans="1:17" x14ac:dyDescent="0.3">
      <c r="A19" s="25">
        <v>17</v>
      </c>
      <c r="B19" s="26" t="s">
        <v>30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"/>
      <c r="P19" s="2"/>
      <c r="Q19" s="2"/>
    </row>
    <row r="20" spans="1:17" x14ac:dyDescent="0.3">
      <c r="A20" s="28">
        <v>18</v>
      </c>
      <c r="B20" s="29" t="s">
        <v>31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2"/>
      <c r="P20" s="2"/>
      <c r="Q20" s="2"/>
    </row>
    <row r="21" spans="1:17" x14ac:dyDescent="0.3">
      <c r="A21" s="38">
        <v>19</v>
      </c>
      <c r="B21" s="39" t="s">
        <v>32</v>
      </c>
      <c r="C21" s="40">
        <v>384.08</v>
      </c>
      <c r="D21" s="40">
        <v>409.2</v>
      </c>
      <c r="E21" s="40">
        <v>350.47</v>
      </c>
      <c r="F21" s="40">
        <v>200.08</v>
      </c>
      <c r="G21" s="40">
        <v>208.24</v>
      </c>
      <c r="H21" s="40">
        <v>171.01</v>
      </c>
      <c r="I21" s="40">
        <v>159.93</v>
      </c>
      <c r="J21" s="40">
        <v>162.13999999999999</v>
      </c>
      <c r="K21" s="40">
        <v>171.92</v>
      </c>
      <c r="L21" s="40">
        <v>258.45999999999998</v>
      </c>
      <c r="M21" s="40">
        <v>309.57</v>
      </c>
      <c r="N21" s="40">
        <v>382.79</v>
      </c>
      <c r="O21" s="2"/>
      <c r="P21" s="2"/>
      <c r="Q21" s="2"/>
    </row>
    <row r="22" spans="1:17" x14ac:dyDescent="0.3">
      <c r="A22" s="31">
        <v>20</v>
      </c>
      <c r="B22" s="32" t="s">
        <v>33</v>
      </c>
      <c r="C22" s="33">
        <v>482.82</v>
      </c>
      <c r="D22" s="33">
        <v>584.6</v>
      </c>
      <c r="E22" s="33">
        <v>56.01</v>
      </c>
      <c r="F22" s="33">
        <v>-171.3</v>
      </c>
      <c r="G22" s="33">
        <v>-104.32</v>
      </c>
      <c r="H22" s="33">
        <v>-180.31</v>
      </c>
      <c r="I22" s="33">
        <v>-127.39</v>
      </c>
      <c r="J22" s="33">
        <v>-237.79</v>
      </c>
      <c r="K22" s="33">
        <v>-370.55</v>
      </c>
      <c r="L22" s="33">
        <v>552.1</v>
      </c>
      <c r="M22" s="33">
        <v>193.4</v>
      </c>
      <c r="N22" s="33">
        <v>592.76</v>
      </c>
      <c r="O22" s="2"/>
      <c r="P22" s="2"/>
      <c r="Q22" s="2"/>
    </row>
    <row r="23" spans="1:17" x14ac:dyDescent="0.3">
      <c r="A23" s="11">
        <v>21</v>
      </c>
      <c r="B23" s="9" t="s">
        <v>34</v>
      </c>
      <c r="C23" s="12">
        <v>866.9</v>
      </c>
      <c r="D23" s="12">
        <v>993.8</v>
      </c>
      <c r="E23" s="12">
        <v>406.48</v>
      </c>
      <c r="F23" s="12">
        <v>28.78</v>
      </c>
      <c r="G23" s="12">
        <v>103.92</v>
      </c>
      <c r="H23" s="12">
        <v>-9.3000000000000007</v>
      </c>
      <c r="I23" s="12">
        <v>32.54</v>
      </c>
      <c r="J23" s="12">
        <v>-75.650000000000006</v>
      </c>
      <c r="K23" s="12">
        <v>-198.63</v>
      </c>
      <c r="L23" s="12">
        <v>810.56</v>
      </c>
      <c r="M23" s="12">
        <v>502.97</v>
      </c>
      <c r="N23" s="12">
        <v>975.55</v>
      </c>
      <c r="O23" s="2"/>
      <c r="P23" s="2"/>
      <c r="Q23" s="2"/>
    </row>
    <row r="24" spans="1:17" x14ac:dyDescent="0.3">
      <c r="A24" s="11">
        <v>22</v>
      </c>
      <c r="B24" s="9" t="s">
        <v>35</v>
      </c>
      <c r="C24" s="12">
        <v>2733.51</v>
      </c>
      <c r="D24" s="12">
        <v>2775</v>
      </c>
      <c r="E24" s="12">
        <v>2277.8000000000002</v>
      </c>
      <c r="F24" s="12">
        <v>1455.99</v>
      </c>
      <c r="G24" s="12">
        <v>1453.43</v>
      </c>
      <c r="H24" s="12">
        <v>1220.1400000000001</v>
      </c>
      <c r="I24" s="12">
        <v>1202.81</v>
      </c>
      <c r="J24" s="12">
        <v>1219.81</v>
      </c>
      <c r="K24" s="12">
        <v>1226.08</v>
      </c>
      <c r="L24" s="12">
        <v>1749.92</v>
      </c>
      <c r="M24" s="12">
        <v>2062.09</v>
      </c>
      <c r="N24" s="12">
        <v>2498.83</v>
      </c>
      <c r="O24" s="2"/>
      <c r="P24" s="2"/>
      <c r="Q24" s="2"/>
    </row>
    <row r="25" spans="1:17" x14ac:dyDescent="0.3">
      <c r="A25" s="11">
        <v>23</v>
      </c>
      <c r="B25" s="9" t="s">
        <v>36</v>
      </c>
      <c r="C25" s="12">
        <v>12390</v>
      </c>
      <c r="D25" s="12">
        <v>14467</v>
      </c>
      <c r="E25" s="12">
        <v>3398</v>
      </c>
      <c r="F25" s="12">
        <v>-1970</v>
      </c>
      <c r="G25" s="12">
        <v>-633</v>
      </c>
      <c r="H25" s="12">
        <v>-2386</v>
      </c>
      <c r="I25" s="12">
        <v>-1345</v>
      </c>
      <c r="J25" s="12">
        <v>-3536</v>
      </c>
      <c r="K25" s="12">
        <v>-6185</v>
      </c>
      <c r="L25" s="12">
        <v>12792</v>
      </c>
      <c r="M25" s="12">
        <v>5930</v>
      </c>
      <c r="N25" s="12">
        <v>14354</v>
      </c>
      <c r="O25" s="2"/>
      <c r="P25" s="2"/>
      <c r="Q25" s="2"/>
    </row>
    <row r="26" spans="1:17" x14ac:dyDescent="0.3">
      <c r="A26" s="21">
        <v>24</v>
      </c>
      <c r="B26" s="22" t="s">
        <v>37</v>
      </c>
      <c r="C26" s="23">
        <v>4.55</v>
      </c>
      <c r="D26" s="23">
        <v>4.72</v>
      </c>
      <c r="E26" s="23">
        <v>4.32</v>
      </c>
      <c r="F26" s="23">
        <v>4.12</v>
      </c>
      <c r="G26" s="23">
        <v>4.17</v>
      </c>
      <c r="H26" s="23">
        <v>4.33</v>
      </c>
      <c r="I26" s="23">
        <v>4.3899999999999997</v>
      </c>
      <c r="J26" s="23">
        <v>4.37</v>
      </c>
      <c r="K26" s="23">
        <v>4.33</v>
      </c>
      <c r="L26" s="23">
        <v>4.12</v>
      </c>
      <c r="M26" s="23">
        <v>4.25</v>
      </c>
      <c r="N26" s="23">
        <v>4.43</v>
      </c>
      <c r="O26" s="2"/>
      <c r="P26" s="2"/>
      <c r="Q26" s="2"/>
    </row>
    <row r="27" spans="1:17" x14ac:dyDescent="0.3">
      <c r="A27" s="11">
        <v>25</v>
      </c>
      <c r="B27" s="9" t="s">
        <v>38</v>
      </c>
      <c r="C27" s="12">
        <v>17.78</v>
      </c>
      <c r="D27" s="12">
        <v>22.16</v>
      </c>
      <c r="E27" s="12">
        <v>2.38</v>
      </c>
      <c r="F27" s="12">
        <v>-10.67</v>
      </c>
      <c r="G27" s="12">
        <v>-6.64</v>
      </c>
      <c r="H27" s="12">
        <v>-14.13</v>
      </c>
      <c r="I27" s="12">
        <v>-10.199999999999999</v>
      </c>
      <c r="J27" s="12">
        <v>-18.68</v>
      </c>
      <c r="K27" s="12">
        <v>-28.93</v>
      </c>
      <c r="L27" s="12">
        <v>28.95</v>
      </c>
      <c r="M27" s="12">
        <v>8.91</v>
      </c>
      <c r="N27" s="12">
        <v>23.56</v>
      </c>
      <c r="O27" s="2"/>
      <c r="P27" s="2"/>
      <c r="Q27" s="2"/>
    </row>
    <row r="28" spans="1:17" x14ac:dyDescent="0.3">
      <c r="A28" s="11">
        <v>26</v>
      </c>
      <c r="B28" s="9" t="s">
        <v>39</v>
      </c>
      <c r="C28" s="12">
        <v>22.34</v>
      </c>
      <c r="D28" s="12">
        <v>26.88</v>
      </c>
      <c r="E28" s="12">
        <v>6.7</v>
      </c>
      <c r="F28" s="12">
        <v>-6.55</v>
      </c>
      <c r="G28" s="12">
        <v>-2.4700000000000002</v>
      </c>
      <c r="H28" s="12">
        <v>-9.8000000000000007</v>
      </c>
      <c r="I28" s="12">
        <v>-5.8</v>
      </c>
      <c r="J28" s="12">
        <v>-14.31</v>
      </c>
      <c r="K28" s="12">
        <v>-24.6</v>
      </c>
      <c r="L28" s="12">
        <v>33.07</v>
      </c>
      <c r="M28" s="12">
        <v>13.15</v>
      </c>
      <c r="N28" s="12">
        <v>27.99</v>
      </c>
      <c r="O28" s="2"/>
      <c r="P28" s="2"/>
      <c r="Q28" s="2"/>
    </row>
    <row r="29" spans="1:17" x14ac:dyDescent="0.3">
      <c r="A29" s="38">
        <v>27</v>
      </c>
      <c r="B29" s="39" t="s">
        <v>40</v>
      </c>
      <c r="C29" s="40">
        <v>0.44</v>
      </c>
      <c r="D29" s="40">
        <v>0.46</v>
      </c>
      <c r="E29" s="40">
        <v>0.42</v>
      </c>
      <c r="F29" s="40">
        <v>0.35</v>
      </c>
      <c r="G29" s="40">
        <v>0.35</v>
      </c>
      <c r="H29" s="40">
        <v>0.33</v>
      </c>
      <c r="I29" s="40">
        <v>0.32</v>
      </c>
      <c r="J29" s="40">
        <v>0.32</v>
      </c>
      <c r="K29" s="40">
        <v>0.33</v>
      </c>
      <c r="L29" s="40">
        <v>0.37</v>
      </c>
      <c r="M29" s="40">
        <v>0.41</v>
      </c>
      <c r="N29" s="40">
        <v>0.44</v>
      </c>
      <c r="O29" s="2"/>
      <c r="P29" s="2"/>
      <c r="Q29" s="2"/>
    </row>
    <row r="30" spans="1:17" x14ac:dyDescent="0.3">
      <c r="A30" s="11">
        <v>28</v>
      </c>
      <c r="B30" s="9" t="s">
        <v>41</v>
      </c>
      <c r="C30" s="12">
        <v>0.55000000000000004</v>
      </c>
      <c r="D30" s="12">
        <v>0.66</v>
      </c>
      <c r="E30" s="12">
        <v>7.0000000000000007E-2</v>
      </c>
      <c r="F30" s="12">
        <v>-0.3</v>
      </c>
      <c r="G30" s="12">
        <v>-0.17</v>
      </c>
      <c r="H30" s="12">
        <v>-0.35</v>
      </c>
      <c r="I30" s="12">
        <v>-0.26</v>
      </c>
      <c r="J30" s="12">
        <v>-0.48</v>
      </c>
      <c r="K30" s="12">
        <v>-0.71</v>
      </c>
      <c r="L30" s="12">
        <v>0.8</v>
      </c>
      <c r="M30" s="12">
        <v>0.25</v>
      </c>
      <c r="N30" s="12">
        <v>0.68</v>
      </c>
      <c r="O30" s="2"/>
      <c r="P30" s="2"/>
      <c r="Q30" s="2"/>
    </row>
    <row r="31" spans="1:17" x14ac:dyDescent="0.3">
      <c r="A31" s="11">
        <v>29</v>
      </c>
      <c r="B31" s="9" t="s">
        <v>42</v>
      </c>
      <c r="C31" s="12">
        <v>0.99</v>
      </c>
      <c r="D31" s="12">
        <v>1.1200000000000001</v>
      </c>
      <c r="E31" s="12">
        <v>0.49</v>
      </c>
      <c r="F31" s="12">
        <v>0.05</v>
      </c>
      <c r="G31" s="12">
        <v>0.17</v>
      </c>
      <c r="H31" s="12">
        <v>-0.02</v>
      </c>
      <c r="I31" s="12">
        <v>7.0000000000000007E-2</v>
      </c>
      <c r="J31" s="12">
        <v>-0.15</v>
      </c>
      <c r="K31" s="12">
        <v>-0.38</v>
      </c>
      <c r="L31" s="12">
        <v>1.17</v>
      </c>
      <c r="M31" s="12">
        <v>0.66</v>
      </c>
      <c r="N31" s="12">
        <v>1.1100000000000001</v>
      </c>
      <c r="O31" s="2"/>
      <c r="P31" s="2"/>
      <c r="Q31" s="2"/>
    </row>
    <row r="32" spans="1:17" x14ac:dyDescent="0.3">
      <c r="A32" s="11">
        <v>30</v>
      </c>
      <c r="B32" s="9" t="s">
        <v>43</v>
      </c>
      <c r="C32" s="12">
        <v>3.12</v>
      </c>
      <c r="D32" s="12">
        <v>3.13</v>
      </c>
      <c r="E32" s="12">
        <v>2.74</v>
      </c>
      <c r="F32" s="12">
        <v>2.52</v>
      </c>
      <c r="G32" s="12">
        <v>2.4300000000000002</v>
      </c>
      <c r="H32" s="12">
        <v>2.36</v>
      </c>
      <c r="I32" s="12">
        <v>2.4300000000000002</v>
      </c>
      <c r="J32" s="12">
        <v>2.44</v>
      </c>
      <c r="K32" s="12">
        <v>2.36</v>
      </c>
      <c r="L32" s="12">
        <v>2.5299999999999998</v>
      </c>
      <c r="M32" s="12">
        <v>2.71</v>
      </c>
      <c r="N32" s="12">
        <v>2.85</v>
      </c>
      <c r="O32" s="2"/>
      <c r="P32" s="2"/>
      <c r="Q32" s="2"/>
    </row>
    <row r="33" spans="1:17" x14ac:dyDescent="0.3">
      <c r="A33" s="11">
        <v>31</v>
      </c>
      <c r="B33" s="9" t="s">
        <v>44</v>
      </c>
      <c r="C33" s="12">
        <v>11.03</v>
      </c>
      <c r="D33" s="12">
        <v>13.17</v>
      </c>
      <c r="E33" s="12">
        <v>1.35</v>
      </c>
      <c r="F33" s="12">
        <v>-5.93</v>
      </c>
      <c r="G33" s="12">
        <v>-3.48</v>
      </c>
      <c r="H33" s="12">
        <v>-6.98</v>
      </c>
      <c r="I33" s="12">
        <v>-5.15</v>
      </c>
      <c r="J33" s="12">
        <v>-9.51</v>
      </c>
      <c r="K33" s="12">
        <v>-14.28</v>
      </c>
      <c r="L33" s="12">
        <v>15.97</v>
      </c>
      <c r="M33" s="12">
        <v>5.08</v>
      </c>
      <c r="N33" s="12">
        <v>13.53</v>
      </c>
      <c r="O33" s="2"/>
      <c r="P33" s="2"/>
      <c r="Q33" s="2"/>
    </row>
    <row r="34" spans="1:17" x14ac:dyDescent="0.3">
      <c r="A34" s="11">
        <v>32</v>
      </c>
      <c r="B34" s="9" t="s">
        <v>45</v>
      </c>
      <c r="C34" s="12">
        <v>14.16</v>
      </c>
      <c r="D34" s="12">
        <v>16.3</v>
      </c>
      <c r="E34" s="12">
        <v>4.09</v>
      </c>
      <c r="F34" s="12">
        <v>-3.41</v>
      </c>
      <c r="G34" s="12">
        <v>-1.06</v>
      </c>
      <c r="H34" s="12">
        <v>-4.62</v>
      </c>
      <c r="I34" s="12">
        <v>-2.72</v>
      </c>
      <c r="J34" s="12">
        <v>-7.07</v>
      </c>
      <c r="K34" s="12">
        <v>-11.91</v>
      </c>
      <c r="L34" s="12">
        <v>18.5</v>
      </c>
      <c r="M34" s="12">
        <v>7.79</v>
      </c>
      <c r="N34" s="12">
        <v>16.38</v>
      </c>
      <c r="O34" s="2"/>
      <c r="P34" s="2"/>
      <c r="Q34" s="2"/>
    </row>
    <row r="35" spans="1:17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</sheetData>
  <mergeCells count="2">
    <mergeCell ref="A1:A2"/>
    <mergeCell ref="C1:N1"/>
  </mergeCells>
  <pageMargins left="0.39370078740157483" right="0.19685039370078741" top="2.7559055118110236" bottom="0.74803149606299213" header="0.31496062992125984" footer="0.31496062992125984"/>
  <pageSetup paperSize="9" scale="57" fitToHeight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5615-7D21-4297-9C1A-8D362DF5929A}">
  <dimension ref="A1:U19"/>
  <sheetViews>
    <sheetView topLeftCell="A13" workbookViewId="0">
      <selection activeCell="S12" sqref="S12"/>
    </sheetView>
  </sheetViews>
  <sheetFormatPr defaultRowHeight="14.4" x14ac:dyDescent="0.3"/>
  <cols>
    <col min="2" max="2" width="17.88671875" customWidth="1"/>
  </cols>
  <sheetData>
    <row r="1" spans="1:21" x14ac:dyDescent="0.3">
      <c r="A1" s="67" t="s">
        <v>0</v>
      </c>
      <c r="B1" s="65" t="s">
        <v>48</v>
      </c>
      <c r="C1" s="67">
        <v>2007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21" x14ac:dyDescent="0.3">
      <c r="A2" s="67"/>
      <c r="B2" s="66"/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8" t="s">
        <v>12</v>
      </c>
      <c r="M2" s="18" t="s">
        <v>13</v>
      </c>
      <c r="N2" s="18" t="s">
        <v>14</v>
      </c>
    </row>
    <row r="3" spans="1:21" x14ac:dyDescent="0.3">
      <c r="A3" s="11">
        <v>1</v>
      </c>
      <c r="B3" s="17" t="s">
        <v>49</v>
      </c>
      <c r="C3" s="54">
        <v>39253</v>
      </c>
      <c r="D3" s="54">
        <v>35770</v>
      </c>
      <c r="E3" s="54">
        <v>41030</v>
      </c>
      <c r="F3" s="54">
        <v>31615</v>
      </c>
      <c r="G3" s="54">
        <v>30034</v>
      </c>
      <c r="H3" s="54">
        <v>26182</v>
      </c>
      <c r="I3" s="54">
        <v>24729</v>
      </c>
      <c r="J3" s="54">
        <v>27097</v>
      </c>
      <c r="K3" s="54">
        <v>29774</v>
      </c>
      <c r="L3" s="54">
        <v>23646</v>
      </c>
      <c r="M3" s="54">
        <v>35121</v>
      </c>
      <c r="N3" s="54">
        <v>33344</v>
      </c>
      <c r="P3" t="s">
        <v>123</v>
      </c>
      <c r="Q3" t="s">
        <v>48</v>
      </c>
    </row>
    <row r="4" spans="1:21" x14ac:dyDescent="0.3">
      <c r="A4" s="11">
        <v>3</v>
      </c>
      <c r="B4" s="17" t="s">
        <v>51</v>
      </c>
      <c r="C4" s="54">
        <v>547</v>
      </c>
      <c r="D4" s="54">
        <v>628</v>
      </c>
      <c r="E4" s="54">
        <v>358</v>
      </c>
      <c r="F4" s="54">
        <v>674</v>
      </c>
      <c r="G4" s="54">
        <v>264</v>
      </c>
      <c r="H4" s="54">
        <v>254</v>
      </c>
      <c r="I4" s="54">
        <v>254</v>
      </c>
      <c r="J4" s="54">
        <v>352</v>
      </c>
      <c r="K4" s="54">
        <v>398</v>
      </c>
      <c r="L4" s="54">
        <v>427</v>
      </c>
      <c r="M4" s="54">
        <v>511</v>
      </c>
      <c r="N4" s="54">
        <v>387</v>
      </c>
      <c r="P4" t="s">
        <v>123</v>
      </c>
      <c r="Q4" t="s">
        <v>48</v>
      </c>
    </row>
    <row r="5" spans="1:21" x14ac:dyDescent="0.3">
      <c r="A5" s="11">
        <v>11</v>
      </c>
      <c r="B5" s="17" t="s">
        <v>59</v>
      </c>
      <c r="C5" s="54">
        <v>233</v>
      </c>
      <c r="D5" s="54">
        <v>237</v>
      </c>
      <c r="E5" s="54">
        <v>208</v>
      </c>
      <c r="F5" s="54">
        <v>180</v>
      </c>
      <c r="G5" s="54">
        <v>134</v>
      </c>
      <c r="H5" s="54">
        <v>161</v>
      </c>
      <c r="I5" s="54">
        <v>125</v>
      </c>
      <c r="J5" s="54">
        <v>160</v>
      </c>
      <c r="K5" s="54">
        <v>101</v>
      </c>
      <c r="L5" s="54">
        <v>168</v>
      </c>
      <c r="M5" s="54">
        <v>180</v>
      </c>
      <c r="N5" s="54">
        <v>220</v>
      </c>
      <c r="P5" t="s">
        <v>123</v>
      </c>
      <c r="Q5" t="s">
        <v>48</v>
      </c>
    </row>
    <row r="6" spans="1:21" x14ac:dyDescent="0.3">
      <c r="A6" s="11">
        <v>12</v>
      </c>
      <c r="B6" s="17" t="s">
        <v>60</v>
      </c>
      <c r="C6" s="54">
        <v>31</v>
      </c>
      <c r="D6" s="54">
        <v>6</v>
      </c>
      <c r="E6" s="54">
        <v>49</v>
      </c>
      <c r="F6" s="54">
        <v>38</v>
      </c>
      <c r="G6" s="54">
        <v>177</v>
      </c>
      <c r="H6" s="54">
        <v>32</v>
      </c>
      <c r="I6" s="54">
        <v>0</v>
      </c>
      <c r="J6" s="54">
        <v>35</v>
      </c>
      <c r="K6" s="54">
        <v>50</v>
      </c>
      <c r="L6" s="54">
        <v>9</v>
      </c>
      <c r="M6" s="54">
        <v>19</v>
      </c>
      <c r="N6" s="54">
        <v>476</v>
      </c>
      <c r="P6" t="s">
        <v>123</v>
      </c>
      <c r="Q6" t="s">
        <v>48</v>
      </c>
    </row>
    <row r="7" spans="1:21" x14ac:dyDescent="0.3">
      <c r="A7" s="67" t="s">
        <v>116</v>
      </c>
      <c r="B7" s="67"/>
      <c r="C7" s="43">
        <f>SUM(C3:C6)</f>
        <v>40064</v>
      </c>
      <c r="D7" s="43">
        <f t="shared" ref="D7:N7" si="0">SUM(D3:D6)</f>
        <v>36641</v>
      </c>
      <c r="E7" s="43">
        <f t="shared" si="0"/>
        <v>41645</v>
      </c>
      <c r="F7" s="43">
        <f t="shared" si="0"/>
        <v>32507</v>
      </c>
      <c r="G7" s="43">
        <f t="shared" si="0"/>
        <v>30609</v>
      </c>
      <c r="H7" s="43">
        <f t="shared" si="0"/>
        <v>26629</v>
      </c>
      <c r="I7" s="43">
        <f t="shared" si="0"/>
        <v>25108</v>
      </c>
      <c r="J7" s="43">
        <f t="shared" si="0"/>
        <v>27644</v>
      </c>
      <c r="K7" s="43">
        <f t="shared" si="0"/>
        <v>30323</v>
      </c>
      <c r="L7" s="43">
        <f t="shared" si="0"/>
        <v>24250</v>
      </c>
      <c r="M7" s="43">
        <f t="shared" si="0"/>
        <v>35831</v>
      </c>
      <c r="N7" s="43">
        <f t="shared" si="0"/>
        <v>34427</v>
      </c>
    </row>
    <row r="8" spans="1:21" x14ac:dyDescent="0.3">
      <c r="A8" s="11">
        <v>6</v>
      </c>
      <c r="B8" s="17" t="s">
        <v>54</v>
      </c>
      <c r="C8" s="54">
        <v>20380</v>
      </c>
      <c r="D8" s="54">
        <v>22053</v>
      </c>
      <c r="E8" s="54">
        <v>20144</v>
      </c>
      <c r="F8" s="54">
        <v>13702</v>
      </c>
      <c r="G8" s="54">
        <v>13527</v>
      </c>
      <c r="H8" s="54">
        <v>10370</v>
      </c>
      <c r="I8" s="54">
        <v>9463</v>
      </c>
      <c r="J8" s="54">
        <v>9122</v>
      </c>
      <c r="K8" s="54">
        <v>10519</v>
      </c>
      <c r="L8" s="54">
        <v>18815</v>
      </c>
      <c r="M8" s="54">
        <v>18768</v>
      </c>
      <c r="N8" s="54">
        <v>23416</v>
      </c>
      <c r="P8" t="s">
        <v>123</v>
      </c>
      <c r="Q8" t="s">
        <v>48</v>
      </c>
    </row>
    <row r="9" spans="1:21" x14ac:dyDescent="0.3">
      <c r="A9" s="11">
        <v>7</v>
      </c>
      <c r="B9" s="17" t="s">
        <v>55</v>
      </c>
      <c r="C9" s="54">
        <v>13355</v>
      </c>
      <c r="D9" s="54">
        <v>13956</v>
      </c>
      <c r="E9" s="54">
        <v>16329</v>
      </c>
      <c r="F9" s="54">
        <v>12415</v>
      </c>
      <c r="G9" s="54">
        <v>15110</v>
      </c>
      <c r="H9" s="54">
        <v>15877</v>
      </c>
      <c r="I9" s="54">
        <v>15278</v>
      </c>
      <c r="J9" s="54">
        <v>15733</v>
      </c>
      <c r="K9" s="54">
        <v>15941</v>
      </c>
      <c r="L9" s="54">
        <v>12063</v>
      </c>
      <c r="M9" s="54">
        <v>14414</v>
      </c>
      <c r="N9" s="54">
        <v>14156</v>
      </c>
      <c r="O9" s="2"/>
      <c r="P9" t="s">
        <v>123</v>
      </c>
      <c r="Q9" t="s">
        <v>48</v>
      </c>
    </row>
    <row r="10" spans="1:21" x14ac:dyDescent="0.3">
      <c r="A10" s="11">
        <v>8</v>
      </c>
      <c r="B10" s="17" t="s">
        <v>56</v>
      </c>
      <c r="C10" s="54">
        <v>1328</v>
      </c>
      <c r="D10" s="54">
        <v>1626</v>
      </c>
      <c r="E10" s="54">
        <v>1653</v>
      </c>
      <c r="F10" s="54">
        <v>1090</v>
      </c>
      <c r="G10" s="54">
        <v>1257</v>
      </c>
      <c r="H10" s="54">
        <v>1157</v>
      </c>
      <c r="I10" s="54">
        <v>996</v>
      </c>
      <c r="J10" s="54">
        <v>1031</v>
      </c>
      <c r="K10" s="54">
        <v>1317</v>
      </c>
      <c r="L10" s="54">
        <v>1227</v>
      </c>
      <c r="M10" s="54">
        <v>1227</v>
      </c>
      <c r="N10" s="54">
        <v>1281</v>
      </c>
      <c r="P10" t="s">
        <v>123</v>
      </c>
      <c r="Q10" t="s">
        <v>48</v>
      </c>
    </row>
    <row r="11" spans="1:21" x14ac:dyDescent="0.3">
      <c r="A11" s="67" t="s">
        <v>117</v>
      </c>
      <c r="B11" s="67"/>
      <c r="C11" s="44">
        <f>SUM(C8:C10)</f>
        <v>35063</v>
      </c>
      <c r="D11" s="44">
        <f t="shared" ref="D11:N11" si="1">SUM(D8:D10)</f>
        <v>37635</v>
      </c>
      <c r="E11" s="44">
        <f t="shared" si="1"/>
        <v>38126</v>
      </c>
      <c r="F11" s="44">
        <f t="shared" si="1"/>
        <v>27207</v>
      </c>
      <c r="G11" s="44">
        <f t="shared" si="1"/>
        <v>29894</v>
      </c>
      <c r="H11" s="44">
        <f t="shared" si="1"/>
        <v>27404</v>
      </c>
      <c r="I11" s="44">
        <f t="shared" si="1"/>
        <v>25737</v>
      </c>
      <c r="J11" s="44">
        <f t="shared" si="1"/>
        <v>25886</v>
      </c>
      <c r="K11" s="44">
        <f t="shared" si="1"/>
        <v>27777</v>
      </c>
      <c r="L11" s="44">
        <f t="shared" si="1"/>
        <v>32105</v>
      </c>
      <c r="M11" s="44">
        <f t="shared" si="1"/>
        <v>34409</v>
      </c>
      <c r="N11" s="44">
        <f t="shared" si="1"/>
        <v>38853</v>
      </c>
    </row>
    <row r="12" spans="1:21" x14ac:dyDescent="0.3">
      <c r="A12" s="77" t="s">
        <v>118</v>
      </c>
      <c r="B12" s="78"/>
      <c r="C12" s="46">
        <v>12390</v>
      </c>
      <c r="D12" s="46">
        <v>14467</v>
      </c>
      <c r="E12" s="46">
        <v>3398</v>
      </c>
      <c r="F12" s="46">
        <v>-1970</v>
      </c>
      <c r="G12" s="46">
        <v>-633</v>
      </c>
      <c r="H12" s="46">
        <v>-2386</v>
      </c>
      <c r="I12" s="46">
        <v>-1345</v>
      </c>
      <c r="J12" s="46">
        <v>-3536</v>
      </c>
      <c r="K12" s="46">
        <v>-6185</v>
      </c>
      <c r="L12" s="46">
        <v>12792</v>
      </c>
      <c r="M12" s="46">
        <v>5930</v>
      </c>
      <c r="N12" s="46">
        <v>14354</v>
      </c>
    </row>
    <row r="14" spans="1:21" x14ac:dyDescent="0.3">
      <c r="A14" s="67" t="s">
        <v>0</v>
      </c>
      <c r="B14" s="65" t="s">
        <v>48</v>
      </c>
      <c r="C14" s="67">
        <v>2007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</row>
    <row r="15" spans="1:21" x14ac:dyDescent="0.3">
      <c r="A15" s="67"/>
      <c r="B15" s="66"/>
      <c r="C15" s="18" t="s">
        <v>3</v>
      </c>
      <c r="D15" s="18" t="s">
        <v>4</v>
      </c>
      <c r="E15" s="18" t="s">
        <v>5</v>
      </c>
      <c r="F15" s="18" t="s">
        <v>6</v>
      </c>
      <c r="G15" s="18" t="s">
        <v>7</v>
      </c>
      <c r="H15" s="18" t="s">
        <v>8</v>
      </c>
      <c r="I15" s="18" t="s">
        <v>9</v>
      </c>
      <c r="J15" s="18" t="s">
        <v>10</v>
      </c>
      <c r="K15" s="18" t="s">
        <v>11</v>
      </c>
      <c r="L15" s="18" t="s">
        <v>12</v>
      </c>
      <c r="M15" s="18" t="s">
        <v>13</v>
      </c>
      <c r="N15" s="18" t="s">
        <v>14</v>
      </c>
    </row>
    <row r="16" spans="1:21" x14ac:dyDescent="0.3">
      <c r="A16" s="79" t="s">
        <v>119</v>
      </c>
      <c r="B16" s="80"/>
      <c r="C16" s="47">
        <v>87517</v>
      </c>
      <c r="D16" s="47">
        <v>88745</v>
      </c>
      <c r="E16" s="47">
        <v>83169</v>
      </c>
      <c r="F16" s="47">
        <v>57744</v>
      </c>
      <c r="G16" s="47">
        <v>59870</v>
      </c>
      <c r="H16" s="47">
        <v>51647</v>
      </c>
      <c r="I16" s="47">
        <v>49500</v>
      </c>
      <c r="J16" s="47">
        <v>49994</v>
      </c>
      <c r="K16" s="47">
        <v>51915</v>
      </c>
      <c r="L16" s="47">
        <v>69147</v>
      </c>
      <c r="M16" s="47">
        <v>76170</v>
      </c>
      <c r="N16" s="47">
        <v>87634</v>
      </c>
      <c r="P16" t="s">
        <v>123</v>
      </c>
      <c r="Q16" t="s">
        <v>48</v>
      </c>
      <c r="R16" s="81" t="s">
        <v>126</v>
      </c>
      <c r="S16" s="81"/>
      <c r="T16" s="81"/>
      <c r="U16" s="81"/>
    </row>
    <row r="17" spans="1:21" x14ac:dyDescent="0.3">
      <c r="A17" s="67" t="s">
        <v>116</v>
      </c>
      <c r="B17" s="67"/>
      <c r="C17" s="45">
        <f t="shared" ref="C17:N17" si="2">C7/C16</f>
        <v>0.457785344561628</v>
      </c>
      <c r="D17" s="45">
        <f t="shared" si="2"/>
        <v>0.41287959885063946</v>
      </c>
      <c r="E17" s="45">
        <f t="shared" si="2"/>
        <v>0.50072743450083568</v>
      </c>
      <c r="F17" s="45">
        <f t="shared" si="2"/>
        <v>0.56295026323081188</v>
      </c>
      <c r="G17" s="45">
        <f t="shared" si="2"/>
        <v>0.5112577250709871</v>
      </c>
      <c r="H17" s="45">
        <f t="shared" si="2"/>
        <v>0.51559625922125196</v>
      </c>
      <c r="I17" s="45">
        <f t="shared" si="2"/>
        <v>0.50723232323232326</v>
      </c>
      <c r="J17" s="45">
        <f t="shared" si="2"/>
        <v>0.5529463535624275</v>
      </c>
      <c r="K17" s="45">
        <f t="shared" si="2"/>
        <v>0.58408937686603102</v>
      </c>
      <c r="L17" s="45">
        <f t="shared" si="2"/>
        <v>0.35070212735187356</v>
      </c>
      <c r="M17" s="45">
        <f t="shared" si="2"/>
        <v>0.47040829722988053</v>
      </c>
      <c r="N17" s="45">
        <f t="shared" si="2"/>
        <v>0.39284980715247508</v>
      </c>
      <c r="O17" s="64"/>
      <c r="R17" s="81"/>
      <c r="S17" s="81"/>
      <c r="T17" s="81"/>
      <c r="U17" s="81"/>
    </row>
    <row r="18" spans="1:21" x14ac:dyDescent="0.3">
      <c r="A18" s="67" t="s">
        <v>117</v>
      </c>
      <c r="B18" s="67"/>
      <c r="C18" s="45">
        <f t="shared" ref="C18:N18" si="3">C11/C16</f>
        <v>0.40064216095158656</v>
      </c>
      <c r="D18" s="45">
        <f t="shared" si="3"/>
        <v>0.42408022987210547</v>
      </c>
      <c r="E18" s="45">
        <f t="shared" si="3"/>
        <v>0.45841599634479191</v>
      </c>
      <c r="F18" s="45">
        <f t="shared" si="3"/>
        <v>0.47116583541147133</v>
      </c>
      <c r="G18" s="45">
        <f t="shared" si="3"/>
        <v>0.49931518289627524</v>
      </c>
      <c r="H18" s="45">
        <f t="shared" si="3"/>
        <v>0.53060197107286</v>
      </c>
      <c r="I18" s="45">
        <f t="shared" si="3"/>
        <v>0.51993939393939392</v>
      </c>
      <c r="J18" s="45">
        <f t="shared" si="3"/>
        <v>0.51778213385606275</v>
      </c>
      <c r="K18" s="45">
        <f t="shared" si="3"/>
        <v>0.53504767408263509</v>
      </c>
      <c r="L18" s="45">
        <f t="shared" si="3"/>
        <v>0.46430069272708868</v>
      </c>
      <c r="M18" s="45">
        <f t="shared" si="3"/>
        <v>0.45173952999868716</v>
      </c>
      <c r="N18" s="45">
        <f t="shared" si="3"/>
        <v>0.44335531871191547</v>
      </c>
      <c r="O18" s="64"/>
      <c r="R18" s="81"/>
      <c r="S18" s="81"/>
      <c r="T18" s="81"/>
      <c r="U18" s="81"/>
    </row>
    <row r="19" spans="1:21" x14ac:dyDescent="0.3">
      <c r="A19" s="77" t="s">
        <v>118</v>
      </c>
      <c r="B19" s="78"/>
      <c r="C19" s="45">
        <f t="shared" ref="C19:N19" si="4">C12/C16</f>
        <v>0.14157249448678541</v>
      </c>
      <c r="D19" s="45">
        <f t="shared" si="4"/>
        <v>0.16301763479632655</v>
      </c>
      <c r="E19" s="45">
        <f t="shared" si="4"/>
        <v>4.085656915437242E-2</v>
      </c>
      <c r="F19" s="45">
        <f t="shared" si="4"/>
        <v>-3.4116098642283182E-2</v>
      </c>
      <c r="G19" s="45">
        <f t="shared" si="4"/>
        <v>-1.0572907967262402E-2</v>
      </c>
      <c r="H19" s="45">
        <f t="shared" si="4"/>
        <v>-4.619823029411195E-2</v>
      </c>
      <c r="I19" s="45">
        <f t="shared" si="4"/>
        <v>-2.7171717171717173E-2</v>
      </c>
      <c r="J19" s="45">
        <f t="shared" si="4"/>
        <v>-7.0728487418490221E-2</v>
      </c>
      <c r="K19" s="45">
        <f t="shared" si="4"/>
        <v>-0.11913705094866608</v>
      </c>
      <c r="L19" s="45">
        <f t="shared" si="4"/>
        <v>0.18499717992103779</v>
      </c>
      <c r="M19" s="45">
        <f t="shared" si="4"/>
        <v>7.7852172771432318E-2</v>
      </c>
      <c r="N19" s="45">
        <f t="shared" si="4"/>
        <v>0.16379487413560948</v>
      </c>
      <c r="O19" s="64"/>
    </row>
  </sheetData>
  <mergeCells count="14">
    <mergeCell ref="R16:U18"/>
    <mergeCell ref="A19:B19"/>
    <mergeCell ref="A16:B16"/>
    <mergeCell ref="A1:A2"/>
    <mergeCell ref="B1:B2"/>
    <mergeCell ref="C1:N1"/>
    <mergeCell ref="A7:B7"/>
    <mergeCell ref="A11:B11"/>
    <mergeCell ref="A12:B12"/>
    <mergeCell ref="A14:A15"/>
    <mergeCell ref="B14:B15"/>
    <mergeCell ref="C14:N14"/>
    <mergeCell ref="A17:B17"/>
    <mergeCell ref="A18:B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F4E7-E2AB-42C2-B88D-1041904FB131}">
  <sheetPr>
    <pageSetUpPr fitToPage="1"/>
  </sheetPr>
  <dimension ref="A1:N17"/>
  <sheetViews>
    <sheetView workbookViewId="0">
      <selection activeCell="H30" sqref="H30"/>
    </sheetView>
  </sheetViews>
  <sheetFormatPr defaultRowHeight="12" x14ac:dyDescent="0.25"/>
  <cols>
    <col min="1" max="1" width="2.77734375" style="2" customWidth="1"/>
    <col min="2" max="2" width="21.77734375" style="2" customWidth="1"/>
    <col min="3" max="14" width="6.77734375" style="2" customWidth="1"/>
    <col min="15" max="16384" width="8.88671875" style="2"/>
  </cols>
  <sheetData>
    <row r="1" spans="1:14" ht="21" customHeight="1" x14ac:dyDescent="0.25">
      <c r="A1" s="68" t="s">
        <v>0</v>
      </c>
      <c r="B1" s="69" t="s">
        <v>48</v>
      </c>
      <c r="C1" s="68">
        <v>2007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21" customHeight="1" x14ac:dyDescent="0.25">
      <c r="A2" s="68"/>
      <c r="B2" s="70"/>
      <c r="C2" s="51" t="s">
        <v>3</v>
      </c>
      <c r="D2" s="51" t="s">
        <v>4</v>
      </c>
      <c r="E2" s="51" t="s">
        <v>5</v>
      </c>
      <c r="F2" s="51" t="s">
        <v>6</v>
      </c>
      <c r="G2" s="51" t="s">
        <v>7</v>
      </c>
      <c r="H2" s="51" t="s">
        <v>8</v>
      </c>
      <c r="I2" s="51" t="s">
        <v>9</v>
      </c>
      <c r="J2" s="51" t="s">
        <v>10</v>
      </c>
      <c r="K2" s="51" t="s">
        <v>11</v>
      </c>
      <c r="L2" s="51" t="s">
        <v>12</v>
      </c>
      <c r="M2" s="51" t="s">
        <v>13</v>
      </c>
      <c r="N2" s="51" t="s">
        <v>14</v>
      </c>
    </row>
    <row r="3" spans="1:14" x14ac:dyDescent="0.25">
      <c r="A3" s="52">
        <v>1</v>
      </c>
      <c r="B3" s="57" t="s">
        <v>49</v>
      </c>
      <c r="C3" s="55">
        <v>39253</v>
      </c>
      <c r="D3" s="55">
        <v>35770</v>
      </c>
      <c r="E3" s="55">
        <v>41030</v>
      </c>
      <c r="F3" s="55">
        <v>31615</v>
      </c>
      <c r="G3" s="55">
        <v>30034</v>
      </c>
      <c r="H3" s="55">
        <v>26182</v>
      </c>
      <c r="I3" s="55">
        <v>24729</v>
      </c>
      <c r="J3" s="55">
        <v>27097</v>
      </c>
      <c r="K3" s="55">
        <v>29774</v>
      </c>
      <c r="L3" s="55">
        <v>23646</v>
      </c>
      <c r="M3" s="55">
        <v>35121</v>
      </c>
      <c r="N3" s="55">
        <v>33344</v>
      </c>
    </row>
    <row r="4" spans="1:14" x14ac:dyDescent="0.25">
      <c r="A4" s="53">
        <v>2</v>
      </c>
      <c r="B4" s="58" t="s">
        <v>50</v>
      </c>
      <c r="C4" s="56">
        <v>39253</v>
      </c>
      <c r="D4" s="56">
        <v>35770</v>
      </c>
      <c r="E4" s="56">
        <v>41030</v>
      </c>
      <c r="F4" s="56">
        <v>31615</v>
      </c>
      <c r="G4" s="56">
        <v>30034</v>
      </c>
      <c r="H4" s="56">
        <v>26182</v>
      </c>
      <c r="I4" s="56">
        <v>24729</v>
      </c>
      <c r="J4" s="56">
        <v>27097</v>
      </c>
      <c r="K4" s="56">
        <v>29774</v>
      </c>
      <c r="L4" s="56">
        <v>23646</v>
      </c>
      <c r="M4" s="56">
        <v>35121</v>
      </c>
      <c r="N4" s="56">
        <v>33344</v>
      </c>
    </row>
    <row r="5" spans="1:14" x14ac:dyDescent="0.25">
      <c r="A5" s="52">
        <v>3</v>
      </c>
      <c r="B5" s="57" t="s">
        <v>51</v>
      </c>
      <c r="C5" s="55">
        <v>547</v>
      </c>
      <c r="D5" s="55">
        <v>628</v>
      </c>
      <c r="E5" s="55">
        <v>358</v>
      </c>
      <c r="F5" s="55">
        <v>674</v>
      </c>
      <c r="G5" s="55">
        <v>264</v>
      </c>
      <c r="H5" s="55">
        <v>254</v>
      </c>
      <c r="I5" s="55">
        <v>254</v>
      </c>
      <c r="J5" s="55">
        <v>352</v>
      </c>
      <c r="K5" s="55">
        <v>398</v>
      </c>
      <c r="L5" s="55">
        <v>427</v>
      </c>
      <c r="M5" s="55">
        <v>511</v>
      </c>
      <c r="N5" s="55">
        <v>387</v>
      </c>
    </row>
    <row r="6" spans="1:14" x14ac:dyDescent="0.25">
      <c r="A6" s="53">
        <v>4</v>
      </c>
      <c r="B6" s="58" t="s">
        <v>52</v>
      </c>
      <c r="C6" s="56">
        <v>87517</v>
      </c>
      <c r="D6" s="56">
        <v>88745</v>
      </c>
      <c r="E6" s="56">
        <v>83169</v>
      </c>
      <c r="F6" s="56">
        <v>57744</v>
      </c>
      <c r="G6" s="56">
        <v>59870</v>
      </c>
      <c r="H6" s="56">
        <v>51647</v>
      </c>
      <c r="I6" s="56">
        <v>49500</v>
      </c>
      <c r="J6" s="56">
        <v>49994</v>
      </c>
      <c r="K6" s="56">
        <v>51915</v>
      </c>
      <c r="L6" s="56">
        <v>69147</v>
      </c>
      <c r="M6" s="56">
        <v>76170</v>
      </c>
      <c r="N6" s="56">
        <v>87634</v>
      </c>
    </row>
    <row r="7" spans="1:14" x14ac:dyDescent="0.25">
      <c r="A7" s="52">
        <v>5</v>
      </c>
      <c r="B7" s="57" t="s">
        <v>53</v>
      </c>
      <c r="C7" s="55">
        <v>80311</v>
      </c>
      <c r="D7" s="55">
        <v>81927</v>
      </c>
      <c r="E7" s="55">
        <v>80311</v>
      </c>
      <c r="F7" s="55">
        <v>53726</v>
      </c>
      <c r="G7" s="55">
        <v>55369</v>
      </c>
      <c r="H7" s="55">
        <v>48457</v>
      </c>
      <c r="I7" s="55">
        <v>46101</v>
      </c>
      <c r="J7" s="55">
        <v>47063</v>
      </c>
      <c r="K7" s="55">
        <v>48617</v>
      </c>
      <c r="L7" s="55">
        <v>63768</v>
      </c>
      <c r="M7" s="55">
        <v>70100</v>
      </c>
      <c r="N7" s="55">
        <v>80370</v>
      </c>
    </row>
    <row r="8" spans="1:14" x14ac:dyDescent="0.25">
      <c r="A8" s="53">
        <v>6</v>
      </c>
      <c r="B8" s="58" t="s">
        <v>54</v>
      </c>
      <c r="C8" s="56">
        <v>20380</v>
      </c>
      <c r="D8" s="56">
        <v>22053</v>
      </c>
      <c r="E8" s="56">
        <v>20144</v>
      </c>
      <c r="F8" s="56">
        <v>13702</v>
      </c>
      <c r="G8" s="56">
        <v>13527</v>
      </c>
      <c r="H8" s="56">
        <v>10370</v>
      </c>
      <c r="I8" s="56">
        <v>9463</v>
      </c>
      <c r="J8" s="56">
        <v>9122</v>
      </c>
      <c r="K8" s="56">
        <v>10519</v>
      </c>
      <c r="L8" s="56">
        <v>18815</v>
      </c>
      <c r="M8" s="56">
        <v>18768</v>
      </c>
      <c r="N8" s="56">
        <v>23416</v>
      </c>
    </row>
    <row r="9" spans="1:14" x14ac:dyDescent="0.25">
      <c r="A9" s="52">
        <v>7</v>
      </c>
      <c r="B9" s="57" t="s">
        <v>55</v>
      </c>
      <c r="C9" s="55">
        <v>13355</v>
      </c>
      <c r="D9" s="55">
        <v>13956</v>
      </c>
      <c r="E9" s="55">
        <v>16329</v>
      </c>
      <c r="F9" s="55">
        <v>12415</v>
      </c>
      <c r="G9" s="55">
        <v>15110</v>
      </c>
      <c r="H9" s="55">
        <v>15877</v>
      </c>
      <c r="I9" s="55">
        <v>15278</v>
      </c>
      <c r="J9" s="55">
        <v>15733</v>
      </c>
      <c r="K9" s="55">
        <v>15941</v>
      </c>
      <c r="L9" s="55">
        <v>12063</v>
      </c>
      <c r="M9" s="55">
        <v>14414</v>
      </c>
      <c r="N9" s="55">
        <v>14156</v>
      </c>
    </row>
    <row r="10" spans="1:14" x14ac:dyDescent="0.25">
      <c r="A10" s="53">
        <v>8</v>
      </c>
      <c r="B10" s="58" t="s">
        <v>56</v>
      </c>
      <c r="C10" s="56">
        <v>1328</v>
      </c>
      <c r="D10" s="56">
        <v>1626</v>
      </c>
      <c r="E10" s="56">
        <v>1653</v>
      </c>
      <c r="F10" s="56">
        <v>1090</v>
      </c>
      <c r="G10" s="56">
        <v>1257</v>
      </c>
      <c r="H10" s="56">
        <v>1157</v>
      </c>
      <c r="I10" s="56">
        <v>996</v>
      </c>
      <c r="J10" s="56">
        <v>1031</v>
      </c>
      <c r="K10" s="56">
        <v>1317</v>
      </c>
      <c r="L10" s="56">
        <v>1227</v>
      </c>
      <c r="M10" s="56">
        <v>1227</v>
      </c>
      <c r="N10" s="56">
        <v>1281</v>
      </c>
    </row>
    <row r="11" spans="1:14" x14ac:dyDescent="0.25">
      <c r="A11" s="52">
        <v>9</v>
      </c>
      <c r="B11" s="57" t="s">
        <v>57</v>
      </c>
      <c r="C11" s="55">
        <v>12390</v>
      </c>
      <c r="D11" s="55">
        <v>14467</v>
      </c>
      <c r="E11" s="55">
        <v>3398</v>
      </c>
      <c r="F11" s="55">
        <v>-1970</v>
      </c>
      <c r="G11" s="55">
        <v>-633</v>
      </c>
      <c r="H11" s="55">
        <v>-2386</v>
      </c>
      <c r="I11" s="55">
        <v>-1345</v>
      </c>
      <c r="J11" s="55">
        <v>-3536</v>
      </c>
      <c r="K11" s="55">
        <v>-6185</v>
      </c>
      <c r="L11" s="55">
        <v>12792</v>
      </c>
      <c r="M11" s="55">
        <v>5930</v>
      </c>
      <c r="N11" s="55">
        <v>14354</v>
      </c>
    </row>
    <row r="12" spans="1:14" x14ac:dyDescent="0.25">
      <c r="A12" s="53">
        <v>10</v>
      </c>
      <c r="B12" s="58" t="s">
        <v>58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</row>
    <row r="13" spans="1:14" x14ac:dyDescent="0.25">
      <c r="A13" s="52">
        <v>11</v>
      </c>
      <c r="B13" s="57" t="s">
        <v>59</v>
      </c>
      <c r="C13" s="55">
        <v>233</v>
      </c>
      <c r="D13" s="55">
        <v>237</v>
      </c>
      <c r="E13" s="55">
        <v>208</v>
      </c>
      <c r="F13" s="55">
        <v>180</v>
      </c>
      <c r="G13" s="55">
        <v>134</v>
      </c>
      <c r="H13" s="55">
        <v>161</v>
      </c>
      <c r="I13" s="55">
        <v>125</v>
      </c>
      <c r="J13" s="55">
        <v>160</v>
      </c>
      <c r="K13" s="55">
        <v>101</v>
      </c>
      <c r="L13" s="55">
        <v>168</v>
      </c>
      <c r="M13" s="55">
        <v>180</v>
      </c>
      <c r="N13" s="55">
        <v>220</v>
      </c>
    </row>
    <row r="14" spans="1:14" x14ac:dyDescent="0.25">
      <c r="A14" s="53">
        <v>12</v>
      </c>
      <c r="B14" s="58" t="s">
        <v>60</v>
      </c>
      <c r="C14" s="56">
        <v>31</v>
      </c>
      <c r="D14" s="56">
        <v>6</v>
      </c>
      <c r="E14" s="56">
        <v>49</v>
      </c>
      <c r="F14" s="56">
        <v>38</v>
      </c>
      <c r="G14" s="56">
        <v>177</v>
      </c>
      <c r="H14" s="56">
        <v>32</v>
      </c>
      <c r="I14" s="56">
        <v>0</v>
      </c>
      <c r="J14" s="56">
        <v>35</v>
      </c>
      <c r="K14" s="56">
        <v>50</v>
      </c>
      <c r="L14" s="56">
        <v>9</v>
      </c>
      <c r="M14" s="56">
        <v>19</v>
      </c>
      <c r="N14" s="56">
        <v>476</v>
      </c>
    </row>
    <row r="15" spans="1:14" x14ac:dyDescent="0.25">
      <c r="A15" s="52">
        <v>13</v>
      </c>
      <c r="B15" s="57" t="s">
        <v>61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</row>
    <row r="17" spans="3:3" x14ac:dyDescent="0.25">
      <c r="C17" s="42"/>
    </row>
  </sheetData>
  <mergeCells count="3">
    <mergeCell ref="A1:A2"/>
    <mergeCell ref="C1:N1"/>
    <mergeCell ref="B1:B2"/>
  </mergeCells>
  <pageMargins left="0.39370078740157483" right="0.19685039370078741" top="1.3779527559055118" bottom="0.74803149606299213" header="0.31496062992125984" footer="0.31496062992125984"/>
  <pageSetup paperSize="9" scale="94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AB40-A476-4921-BB5E-C1DB93763628}">
  <sheetPr>
    <pageSetUpPr fitToPage="1"/>
  </sheetPr>
  <dimension ref="A1:G24"/>
  <sheetViews>
    <sheetView workbookViewId="0">
      <selection activeCell="I14" sqref="I14"/>
    </sheetView>
  </sheetViews>
  <sheetFormatPr defaultRowHeight="14.4" x14ac:dyDescent="0.3"/>
  <cols>
    <col min="1" max="1" width="2.77734375" style="1" customWidth="1"/>
    <col min="2" max="2" width="20.88671875" customWidth="1"/>
    <col min="3" max="3" width="9.6640625" customWidth="1"/>
    <col min="4" max="7" width="6.77734375" customWidth="1"/>
  </cols>
  <sheetData>
    <row r="1" spans="1:7" ht="21" customHeight="1" x14ac:dyDescent="0.3">
      <c r="A1" s="69" t="s">
        <v>0</v>
      </c>
      <c r="B1" s="69" t="s">
        <v>94</v>
      </c>
      <c r="C1" s="69" t="s">
        <v>62</v>
      </c>
      <c r="D1" s="71">
        <v>2007</v>
      </c>
      <c r="E1" s="71"/>
      <c r="F1" s="71"/>
      <c r="G1" s="71"/>
    </row>
    <row r="2" spans="1:7" ht="21" customHeight="1" x14ac:dyDescent="0.3">
      <c r="A2" s="70"/>
      <c r="B2" s="70"/>
      <c r="C2" s="70"/>
      <c r="D2" s="51" t="s">
        <v>63</v>
      </c>
      <c r="E2" s="51" t="s">
        <v>64</v>
      </c>
      <c r="F2" s="51" t="s">
        <v>65</v>
      </c>
      <c r="G2" s="51" t="s">
        <v>66</v>
      </c>
    </row>
    <row r="3" spans="1:7" x14ac:dyDescent="0.3">
      <c r="A3" s="52">
        <v>1</v>
      </c>
      <c r="B3" s="52" t="s">
        <v>67</v>
      </c>
      <c r="C3" s="59" t="s">
        <v>120</v>
      </c>
      <c r="D3" s="60">
        <v>18</v>
      </c>
      <c r="E3" s="60">
        <v>18</v>
      </c>
      <c r="F3" s="60">
        <v>18</v>
      </c>
      <c r="G3" s="60">
        <v>18</v>
      </c>
    </row>
    <row r="4" spans="1:7" x14ac:dyDescent="0.3">
      <c r="A4" s="53">
        <v>2</v>
      </c>
      <c r="B4" s="53" t="s">
        <v>68</v>
      </c>
      <c r="C4" s="53" t="s">
        <v>69</v>
      </c>
      <c r="D4" s="61">
        <v>79066</v>
      </c>
      <c r="E4" s="61">
        <v>79066</v>
      </c>
      <c r="F4" s="61">
        <v>79066</v>
      </c>
      <c r="G4" s="61">
        <v>79066</v>
      </c>
    </row>
    <row r="5" spans="1:7" x14ac:dyDescent="0.3">
      <c r="A5" s="52">
        <v>3</v>
      </c>
      <c r="B5" s="52" t="s">
        <v>70</v>
      </c>
      <c r="C5" s="52" t="s">
        <v>69</v>
      </c>
      <c r="D5" s="60">
        <v>97</v>
      </c>
      <c r="E5" s="60">
        <v>97</v>
      </c>
      <c r="F5" s="60">
        <v>97</v>
      </c>
      <c r="G5" s="60">
        <v>97</v>
      </c>
    </row>
    <row r="6" spans="1:7" x14ac:dyDescent="0.3">
      <c r="A6" s="53">
        <v>4</v>
      </c>
      <c r="B6" s="53" t="s">
        <v>71</v>
      </c>
      <c r="C6" s="53" t="s">
        <v>69</v>
      </c>
      <c r="D6" s="61">
        <v>55155</v>
      </c>
      <c r="E6" s="61">
        <v>55155</v>
      </c>
      <c r="F6" s="61">
        <v>55155</v>
      </c>
      <c r="G6" s="61">
        <v>55155</v>
      </c>
    </row>
    <row r="7" spans="1:7" x14ac:dyDescent="0.3">
      <c r="A7" s="52">
        <v>5</v>
      </c>
      <c r="B7" s="52" t="s">
        <v>72</v>
      </c>
      <c r="C7" s="52" t="s">
        <v>69</v>
      </c>
      <c r="D7" s="60">
        <v>26561</v>
      </c>
      <c r="E7" s="60">
        <v>26561</v>
      </c>
      <c r="F7" s="60">
        <v>26561</v>
      </c>
      <c r="G7" s="60">
        <v>26561</v>
      </c>
    </row>
    <row r="8" spans="1:7" x14ac:dyDescent="0.3">
      <c r="A8" s="53">
        <v>6</v>
      </c>
      <c r="B8" s="53" t="s">
        <v>73</v>
      </c>
      <c r="C8" s="53" t="s">
        <v>74</v>
      </c>
      <c r="D8" s="62">
        <v>495.11</v>
      </c>
      <c r="E8" s="62">
        <v>495.11</v>
      </c>
      <c r="F8" s="62">
        <v>495.11</v>
      </c>
      <c r="G8" s="62">
        <v>495.11</v>
      </c>
    </row>
    <row r="9" spans="1:7" x14ac:dyDescent="0.3">
      <c r="A9" s="52">
        <v>7</v>
      </c>
      <c r="B9" s="52" t="s">
        <v>75</v>
      </c>
      <c r="C9" s="52" t="s">
        <v>74</v>
      </c>
      <c r="D9" s="63">
        <v>474.71</v>
      </c>
      <c r="E9" s="63">
        <v>474.71</v>
      </c>
      <c r="F9" s="63">
        <v>474.71</v>
      </c>
      <c r="G9" s="63">
        <v>474.71</v>
      </c>
    </row>
    <row r="10" spans="1:7" x14ac:dyDescent="0.3">
      <c r="A10" s="53">
        <v>8</v>
      </c>
      <c r="B10" s="53" t="s">
        <v>76</v>
      </c>
      <c r="C10" s="53" t="s">
        <v>74</v>
      </c>
      <c r="D10" s="62">
        <v>316.52</v>
      </c>
      <c r="E10" s="62">
        <v>316.52</v>
      </c>
      <c r="F10" s="62">
        <v>316.52</v>
      </c>
      <c r="G10" s="62">
        <v>316.52</v>
      </c>
    </row>
    <row r="11" spans="1:7" x14ac:dyDescent="0.3">
      <c r="A11" s="52">
        <v>9</v>
      </c>
      <c r="B11" s="52" t="s">
        <v>77</v>
      </c>
      <c r="C11" s="52" t="s">
        <v>74</v>
      </c>
      <c r="D11" s="63">
        <v>316.02</v>
      </c>
      <c r="E11" s="63">
        <v>316.02</v>
      </c>
      <c r="F11" s="63">
        <v>316.02</v>
      </c>
      <c r="G11" s="63">
        <v>316.02</v>
      </c>
    </row>
    <row r="12" spans="1:7" x14ac:dyDescent="0.3">
      <c r="A12" s="53">
        <v>10</v>
      </c>
      <c r="B12" s="53" t="s">
        <v>78</v>
      </c>
      <c r="C12" s="53" t="s">
        <v>69</v>
      </c>
      <c r="D12" s="61">
        <v>485</v>
      </c>
      <c r="E12" s="61">
        <v>485</v>
      </c>
      <c r="F12" s="61">
        <v>485</v>
      </c>
      <c r="G12" s="61">
        <v>485</v>
      </c>
    </row>
    <row r="13" spans="1:7" x14ac:dyDescent="0.3">
      <c r="A13" s="52">
        <v>11</v>
      </c>
      <c r="B13" s="52" t="s">
        <v>79</v>
      </c>
      <c r="C13" s="52" t="s">
        <v>69</v>
      </c>
      <c r="D13" s="60">
        <v>5</v>
      </c>
      <c r="E13" s="60">
        <v>5</v>
      </c>
      <c r="F13" s="60">
        <v>5</v>
      </c>
      <c r="G13" s="60">
        <v>5</v>
      </c>
    </row>
    <row r="14" spans="1:7" x14ac:dyDescent="0.3">
      <c r="A14" s="53">
        <v>12</v>
      </c>
      <c r="B14" s="53" t="s">
        <v>80</v>
      </c>
      <c r="C14" s="53" t="s">
        <v>69</v>
      </c>
      <c r="D14" s="61">
        <v>534</v>
      </c>
      <c r="E14" s="61">
        <v>534</v>
      </c>
      <c r="F14" s="61">
        <v>534</v>
      </c>
      <c r="G14" s="61">
        <v>534</v>
      </c>
    </row>
    <row r="15" spans="1:7" x14ac:dyDescent="0.3">
      <c r="A15" s="52">
        <v>13</v>
      </c>
      <c r="B15" s="52" t="s">
        <v>81</v>
      </c>
      <c r="C15" s="52" t="s">
        <v>82</v>
      </c>
      <c r="D15" s="63">
        <v>259.22000000000003</v>
      </c>
      <c r="E15" s="63">
        <v>259.22000000000003</v>
      </c>
      <c r="F15" s="63">
        <v>259.22000000000003</v>
      </c>
      <c r="G15" s="63">
        <v>259.22000000000003</v>
      </c>
    </row>
    <row r="16" spans="1:7" x14ac:dyDescent="0.3">
      <c r="A16" s="53">
        <v>14</v>
      </c>
      <c r="B16" s="53" t="s">
        <v>83</v>
      </c>
      <c r="C16" s="53" t="s">
        <v>69</v>
      </c>
      <c r="D16" s="61">
        <v>0</v>
      </c>
      <c r="E16" s="61">
        <v>0</v>
      </c>
      <c r="F16" s="61">
        <v>0</v>
      </c>
      <c r="G16" s="61">
        <v>0</v>
      </c>
    </row>
    <row r="17" spans="1:7" x14ac:dyDescent="0.3">
      <c r="A17" s="52">
        <v>15</v>
      </c>
      <c r="B17" s="52" t="s">
        <v>84</v>
      </c>
      <c r="C17" s="52" t="s">
        <v>82</v>
      </c>
      <c r="D17" s="60">
        <v>0</v>
      </c>
      <c r="E17" s="60">
        <v>0</v>
      </c>
      <c r="F17" s="60">
        <v>0</v>
      </c>
      <c r="G17" s="60">
        <v>0</v>
      </c>
    </row>
    <row r="18" spans="1:7" x14ac:dyDescent="0.3">
      <c r="A18" s="53">
        <v>16</v>
      </c>
      <c r="B18" s="53" t="s">
        <v>85</v>
      </c>
      <c r="C18" s="53" t="s">
        <v>86</v>
      </c>
      <c r="D18" s="61">
        <v>0</v>
      </c>
      <c r="E18" s="61">
        <v>0</v>
      </c>
      <c r="F18" s="61">
        <v>0</v>
      </c>
      <c r="G18" s="61">
        <v>0</v>
      </c>
    </row>
    <row r="19" spans="1:7" x14ac:dyDescent="0.3">
      <c r="A19" s="52">
        <v>17</v>
      </c>
      <c r="B19" s="52" t="s">
        <v>87</v>
      </c>
      <c r="C19" s="52" t="s">
        <v>88</v>
      </c>
      <c r="D19" s="60">
        <v>0</v>
      </c>
      <c r="E19" s="60">
        <v>0</v>
      </c>
      <c r="F19" s="60">
        <v>0</v>
      </c>
      <c r="G19" s="60">
        <v>0</v>
      </c>
    </row>
    <row r="20" spans="1:7" x14ac:dyDescent="0.3">
      <c r="A20" s="53">
        <v>18</v>
      </c>
      <c r="B20" s="53" t="s">
        <v>89</v>
      </c>
      <c r="C20" s="53" t="s">
        <v>82</v>
      </c>
      <c r="D20" s="61">
        <v>0</v>
      </c>
      <c r="E20" s="61">
        <v>0</v>
      </c>
      <c r="F20" s="61">
        <v>0</v>
      </c>
      <c r="G20" s="61">
        <v>0</v>
      </c>
    </row>
    <row r="21" spans="1:7" x14ac:dyDescent="0.3">
      <c r="A21" s="52">
        <v>19</v>
      </c>
      <c r="B21" s="52" t="s">
        <v>90</v>
      </c>
      <c r="C21" s="52" t="s">
        <v>82</v>
      </c>
      <c r="D21" s="60">
        <v>0</v>
      </c>
      <c r="E21" s="60">
        <v>0</v>
      </c>
      <c r="F21" s="60">
        <v>0</v>
      </c>
      <c r="G21" s="60">
        <v>0</v>
      </c>
    </row>
    <row r="22" spans="1:7" x14ac:dyDescent="0.3">
      <c r="A22" s="53">
        <v>20</v>
      </c>
      <c r="B22" s="53" t="s">
        <v>91</v>
      </c>
      <c r="C22" s="53" t="s">
        <v>82</v>
      </c>
      <c r="D22" s="62">
        <v>259.22000000000003</v>
      </c>
      <c r="E22" s="62">
        <v>259.22000000000003</v>
      </c>
      <c r="F22" s="62">
        <v>259.22000000000003</v>
      </c>
      <c r="G22" s="62">
        <v>259.22000000000003</v>
      </c>
    </row>
    <row r="23" spans="1:7" x14ac:dyDescent="0.3">
      <c r="A23" s="52">
        <v>21</v>
      </c>
      <c r="B23" s="52" t="s">
        <v>92</v>
      </c>
      <c r="C23" s="52" t="s">
        <v>82</v>
      </c>
      <c r="D23" s="60">
        <v>0</v>
      </c>
      <c r="E23" s="60">
        <v>0</v>
      </c>
      <c r="F23" s="60">
        <v>0</v>
      </c>
      <c r="G23" s="60">
        <v>0</v>
      </c>
    </row>
    <row r="24" spans="1:7" x14ac:dyDescent="0.3">
      <c r="A24" s="53">
        <v>22</v>
      </c>
      <c r="B24" s="53" t="s">
        <v>93</v>
      </c>
      <c r="C24" s="53" t="s">
        <v>82</v>
      </c>
      <c r="D24" s="61">
        <v>0</v>
      </c>
      <c r="E24" s="61">
        <v>0</v>
      </c>
      <c r="F24" s="61">
        <v>0</v>
      </c>
      <c r="G24" s="61">
        <v>0</v>
      </c>
    </row>
  </sheetData>
  <mergeCells count="4">
    <mergeCell ref="D1:G1"/>
    <mergeCell ref="B1:B2"/>
    <mergeCell ref="A1:A2"/>
    <mergeCell ref="C1:C2"/>
  </mergeCells>
  <printOptions horizontalCentered="1"/>
  <pageMargins left="0.70866141732283472" right="0.70866141732283472" top="4.8818897637795278" bottom="0.74803149606299213" header="0.31496062992125984" footer="0.31496062992125984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340E-12D2-4426-A154-5BB414A695C8}">
  <dimension ref="A1:Q15"/>
  <sheetViews>
    <sheetView workbookViewId="0">
      <selection activeCell="Q11" sqref="Q11:Q13"/>
    </sheetView>
  </sheetViews>
  <sheetFormatPr defaultRowHeight="14.4" x14ac:dyDescent="0.3"/>
  <cols>
    <col min="1" max="1" width="4.77734375" customWidth="1"/>
    <col min="2" max="2" width="19.109375" customWidth="1"/>
  </cols>
  <sheetData>
    <row r="1" spans="1:17" x14ac:dyDescent="0.3">
      <c r="A1" s="65" t="s">
        <v>0</v>
      </c>
      <c r="B1" s="18" t="s">
        <v>1</v>
      </c>
      <c r="C1" s="67">
        <v>2007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7" x14ac:dyDescent="0.3">
      <c r="A2" s="66"/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8" t="s">
        <v>12</v>
      </c>
      <c r="M2" s="18" t="s">
        <v>13</v>
      </c>
      <c r="N2" s="18" t="s">
        <v>14</v>
      </c>
    </row>
    <row r="3" spans="1:17" x14ac:dyDescent="0.3">
      <c r="A3" s="11">
        <v>1</v>
      </c>
      <c r="B3" s="9" t="s">
        <v>15</v>
      </c>
      <c r="C3" s="12">
        <v>155.01</v>
      </c>
      <c r="D3" s="12">
        <v>140.01</v>
      </c>
      <c r="E3" s="12">
        <v>155.01</v>
      </c>
      <c r="F3" s="12">
        <v>150.01</v>
      </c>
      <c r="G3" s="12">
        <v>155.01</v>
      </c>
      <c r="H3" s="12">
        <v>150.01</v>
      </c>
      <c r="I3" s="12">
        <v>155.01</v>
      </c>
      <c r="J3" s="12">
        <v>155.01</v>
      </c>
      <c r="K3" s="12">
        <v>150.01</v>
      </c>
      <c r="L3" s="12">
        <v>155.01</v>
      </c>
      <c r="M3" s="12">
        <v>150.01</v>
      </c>
      <c r="N3" s="12">
        <v>155.01</v>
      </c>
      <c r="P3" t="s">
        <v>121</v>
      </c>
      <c r="Q3" t="s">
        <v>122</v>
      </c>
    </row>
    <row r="4" spans="1:17" x14ac:dyDescent="0.3">
      <c r="A4" s="48">
        <v>2</v>
      </c>
      <c r="B4" s="49" t="s">
        <v>16</v>
      </c>
      <c r="C4" s="50">
        <v>0.61</v>
      </c>
      <c r="D4" s="50">
        <v>0.55000000000000004</v>
      </c>
      <c r="E4" s="50">
        <v>0.61</v>
      </c>
      <c r="F4" s="50">
        <v>0.59</v>
      </c>
      <c r="G4" s="50">
        <v>0.61</v>
      </c>
      <c r="H4" s="50">
        <v>0.59</v>
      </c>
      <c r="I4" s="50">
        <v>0.61</v>
      </c>
      <c r="J4" s="50">
        <v>0.61</v>
      </c>
      <c r="K4" s="50">
        <v>0.59</v>
      </c>
      <c r="L4" s="50">
        <v>0.61</v>
      </c>
      <c r="M4" s="50">
        <v>0.59</v>
      </c>
      <c r="N4" s="50">
        <v>0.61</v>
      </c>
      <c r="P4" t="s">
        <v>121</v>
      </c>
      <c r="Q4" t="s">
        <v>122</v>
      </c>
    </row>
    <row r="5" spans="1:17" x14ac:dyDescent="0.3">
      <c r="A5" s="11">
        <v>5</v>
      </c>
      <c r="B5" s="9" t="s">
        <v>19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P5" t="s">
        <v>121</v>
      </c>
      <c r="Q5" t="s">
        <v>122</v>
      </c>
    </row>
    <row r="6" spans="1:17" x14ac:dyDescent="0.3">
      <c r="A6" s="48">
        <v>6</v>
      </c>
      <c r="B6" s="49" t="s">
        <v>20</v>
      </c>
      <c r="C6" s="50">
        <v>521.20000000000005</v>
      </c>
      <c r="D6" s="50">
        <v>470.76</v>
      </c>
      <c r="E6" s="50">
        <v>521.20000000000005</v>
      </c>
      <c r="F6" s="50">
        <v>504.38</v>
      </c>
      <c r="G6" s="50">
        <v>521.20000000000005</v>
      </c>
      <c r="H6" s="50">
        <v>504.38</v>
      </c>
      <c r="I6" s="50">
        <v>521.20000000000005</v>
      </c>
      <c r="J6" s="50">
        <v>521.20000000000005</v>
      </c>
      <c r="K6" s="50">
        <v>504.38</v>
      </c>
      <c r="L6" s="50">
        <v>521.20000000000005</v>
      </c>
      <c r="M6" s="50">
        <v>504.38</v>
      </c>
      <c r="N6" s="50">
        <v>521.20000000000005</v>
      </c>
      <c r="P6" t="s">
        <v>121</v>
      </c>
      <c r="Q6" t="s">
        <v>122</v>
      </c>
    </row>
    <row r="7" spans="1:17" x14ac:dyDescent="0.3">
      <c r="A7" s="72" t="s">
        <v>95</v>
      </c>
      <c r="B7" s="72"/>
      <c r="C7" s="19">
        <f>SUM(C3:C6)</f>
        <v>676.82</v>
      </c>
      <c r="D7" s="19">
        <f t="shared" ref="D7:N7" si="0">SUM(D3:D6)</f>
        <v>611.31999999999994</v>
      </c>
      <c r="E7" s="19">
        <f t="shared" si="0"/>
        <v>676.82</v>
      </c>
      <c r="F7" s="19">
        <f t="shared" si="0"/>
        <v>654.98</v>
      </c>
      <c r="G7" s="19">
        <f t="shared" si="0"/>
        <v>676.82</v>
      </c>
      <c r="H7" s="19">
        <f t="shared" si="0"/>
        <v>654.98</v>
      </c>
      <c r="I7" s="19">
        <f t="shared" si="0"/>
        <v>676.82</v>
      </c>
      <c r="J7" s="19">
        <f t="shared" si="0"/>
        <v>676.82</v>
      </c>
      <c r="K7" s="19">
        <f t="shared" si="0"/>
        <v>654.98</v>
      </c>
      <c r="L7" s="19">
        <f t="shared" si="0"/>
        <v>676.82</v>
      </c>
      <c r="M7" s="19">
        <f t="shared" si="0"/>
        <v>654.98</v>
      </c>
      <c r="N7" s="19">
        <f t="shared" si="0"/>
        <v>676.82</v>
      </c>
    </row>
    <row r="10" spans="1:17" x14ac:dyDescent="0.3">
      <c r="A10" s="65" t="s">
        <v>0</v>
      </c>
      <c r="B10" s="18" t="s">
        <v>1</v>
      </c>
      <c r="C10" s="67">
        <v>2007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7" x14ac:dyDescent="0.3">
      <c r="A11" s="66"/>
      <c r="B11" s="18" t="s">
        <v>2</v>
      </c>
      <c r="C11" s="18" t="s">
        <v>3</v>
      </c>
      <c r="D11" s="18" t="s">
        <v>4</v>
      </c>
      <c r="E11" s="18" t="s">
        <v>5</v>
      </c>
      <c r="F11" s="18" t="s">
        <v>6</v>
      </c>
      <c r="G11" s="18" t="s">
        <v>7</v>
      </c>
      <c r="H11" s="18" t="s">
        <v>8</v>
      </c>
      <c r="I11" s="18" t="s">
        <v>9</v>
      </c>
      <c r="J11" s="18" t="s">
        <v>10</v>
      </c>
      <c r="K11" s="18" t="s">
        <v>11</v>
      </c>
      <c r="L11" s="18" t="s">
        <v>12</v>
      </c>
      <c r="M11" s="18" t="s">
        <v>13</v>
      </c>
      <c r="N11" s="18" t="s">
        <v>14</v>
      </c>
      <c r="P11" t="s">
        <v>121</v>
      </c>
      <c r="Q11" t="s">
        <v>122</v>
      </c>
    </row>
    <row r="12" spans="1:17" x14ac:dyDescent="0.3">
      <c r="A12" s="11">
        <v>3</v>
      </c>
      <c r="B12" s="9" t="s">
        <v>17</v>
      </c>
      <c r="C12" s="12">
        <v>118.55</v>
      </c>
      <c r="D12" s="12">
        <v>108.04</v>
      </c>
      <c r="E12" s="12">
        <v>123.86</v>
      </c>
      <c r="F12" s="12">
        <v>95.5</v>
      </c>
      <c r="G12" s="12">
        <v>91.04</v>
      </c>
      <c r="H12" s="12">
        <v>79.13</v>
      </c>
      <c r="I12" s="12">
        <v>74.56</v>
      </c>
      <c r="J12" s="12">
        <v>81.88</v>
      </c>
      <c r="K12" s="12">
        <v>89.78</v>
      </c>
      <c r="L12" s="12">
        <v>71.47</v>
      </c>
      <c r="M12" s="12">
        <v>105.96</v>
      </c>
      <c r="N12" s="12">
        <v>102.12</v>
      </c>
      <c r="P12" t="s">
        <v>121</v>
      </c>
      <c r="Q12" t="s">
        <v>122</v>
      </c>
    </row>
    <row r="13" spans="1:17" x14ac:dyDescent="0.3">
      <c r="A13" s="48">
        <v>4</v>
      </c>
      <c r="B13" s="49" t="s">
        <v>18</v>
      </c>
      <c r="C13" s="50">
        <v>855.03</v>
      </c>
      <c r="D13" s="50">
        <v>894.44</v>
      </c>
      <c r="E13" s="50">
        <v>633.91999999999996</v>
      </c>
      <c r="F13" s="50">
        <v>292.24</v>
      </c>
      <c r="G13" s="50">
        <v>279.98</v>
      </c>
      <c r="H13" s="50">
        <v>187.18</v>
      </c>
      <c r="I13" s="50">
        <v>173.79</v>
      </c>
      <c r="J13" s="50">
        <v>177.58</v>
      </c>
      <c r="K13" s="50">
        <v>183.09</v>
      </c>
      <c r="L13" s="50">
        <v>426.37</v>
      </c>
      <c r="M13" s="50">
        <v>558.95000000000005</v>
      </c>
      <c r="N13" s="50">
        <v>744.53</v>
      </c>
      <c r="P13" t="s">
        <v>121</v>
      </c>
      <c r="Q13" t="s">
        <v>122</v>
      </c>
    </row>
    <row r="14" spans="1:17" x14ac:dyDescent="0.3">
      <c r="A14" s="11">
        <v>7</v>
      </c>
      <c r="B14" s="9" t="s">
        <v>21</v>
      </c>
      <c r="C14" s="12">
        <v>699.03</v>
      </c>
      <c r="D14" s="12">
        <v>752.01</v>
      </c>
      <c r="E14" s="12">
        <v>492.74</v>
      </c>
      <c r="F14" s="12">
        <v>213.19</v>
      </c>
      <c r="G14" s="12">
        <v>197.36</v>
      </c>
      <c r="H14" s="12">
        <v>127.85</v>
      </c>
      <c r="I14" s="12">
        <v>117.71</v>
      </c>
      <c r="J14" s="12">
        <v>121.4</v>
      </c>
      <c r="K14" s="12">
        <v>126.3</v>
      </c>
      <c r="L14" s="12">
        <v>316.81</v>
      </c>
      <c r="M14" s="12">
        <v>432.64</v>
      </c>
      <c r="N14" s="12">
        <v>592.58000000000004</v>
      </c>
    </row>
    <row r="15" spans="1:17" x14ac:dyDescent="0.3">
      <c r="A15" s="72" t="s">
        <v>96</v>
      </c>
      <c r="B15" s="72"/>
      <c r="C15" s="19">
        <f>SUM(C12:C14)</f>
        <v>1672.61</v>
      </c>
      <c r="D15" s="19">
        <f t="shared" ref="D15:N15" si="1">SUM(D12:D14)</f>
        <v>1754.49</v>
      </c>
      <c r="E15" s="19">
        <f t="shared" si="1"/>
        <v>1250.52</v>
      </c>
      <c r="F15" s="19">
        <f t="shared" si="1"/>
        <v>600.93000000000006</v>
      </c>
      <c r="G15" s="19">
        <f t="shared" si="1"/>
        <v>568.38000000000011</v>
      </c>
      <c r="H15" s="19">
        <f t="shared" si="1"/>
        <v>394.15999999999997</v>
      </c>
      <c r="I15" s="19">
        <f t="shared" si="1"/>
        <v>366.06</v>
      </c>
      <c r="J15" s="19">
        <f t="shared" si="1"/>
        <v>380.86</v>
      </c>
      <c r="K15" s="19">
        <f t="shared" si="1"/>
        <v>399.17</v>
      </c>
      <c r="L15" s="19">
        <f t="shared" si="1"/>
        <v>814.65000000000009</v>
      </c>
      <c r="M15" s="19">
        <f t="shared" si="1"/>
        <v>1097.5500000000002</v>
      </c>
      <c r="N15" s="19">
        <f t="shared" si="1"/>
        <v>1439.23</v>
      </c>
    </row>
  </sheetData>
  <mergeCells count="6">
    <mergeCell ref="A15:B15"/>
    <mergeCell ref="A1:A2"/>
    <mergeCell ref="C1:N1"/>
    <mergeCell ref="A7:B7"/>
    <mergeCell ref="A10:A11"/>
    <mergeCell ref="C10:N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8627-262B-4EC5-9328-3BA8A18AB76D}">
  <dimension ref="A1:Q6"/>
  <sheetViews>
    <sheetView workbookViewId="0">
      <selection activeCell="Q8" sqref="Q8"/>
    </sheetView>
  </sheetViews>
  <sheetFormatPr defaultRowHeight="14.4" x14ac:dyDescent="0.3"/>
  <cols>
    <col min="2" max="2" width="21.77734375" customWidth="1"/>
  </cols>
  <sheetData>
    <row r="1" spans="1:17" x14ac:dyDescent="0.3">
      <c r="A1" s="65" t="s">
        <v>0</v>
      </c>
      <c r="B1" s="18" t="s">
        <v>1</v>
      </c>
      <c r="C1" s="67">
        <v>2007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7" x14ac:dyDescent="0.3">
      <c r="A2" s="66"/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8" t="s">
        <v>12</v>
      </c>
      <c r="M2" s="18" t="s">
        <v>13</v>
      </c>
      <c r="N2" s="18" t="s">
        <v>14</v>
      </c>
    </row>
    <row r="3" spans="1:17" x14ac:dyDescent="0.3">
      <c r="A3" s="10">
        <v>12</v>
      </c>
      <c r="B3" s="13" t="s">
        <v>97</v>
      </c>
      <c r="C3" s="14">
        <v>116.03</v>
      </c>
      <c r="D3" s="14">
        <v>140.47999999999999</v>
      </c>
      <c r="E3" s="14">
        <v>13.46</v>
      </c>
      <c r="F3" s="14">
        <v>-41.16</v>
      </c>
      <c r="G3" s="14">
        <v>-25.07</v>
      </c>
      <c r="H3" s="14">
        <v>-43.33</v>
      </c>
      <c r="I3" s="14">
        <v>-30.61</v>
      </c>
      <c r="J3" s="14">
        <v>-57.14</v>
      </c>
      <c r="K3" s="14">
        <v>-89.05</v>
      </c>
      <c r="L3" s="14">
        <v>132.66999999999999</v>
      </c>
      <c r="M3" s="14">
        <v>46.47</v>
      </c>
      <c r="N3" s="14">
        <v>142.44</v>
      </c>
      <c r="P3" t="s">
        <v>121</v>
      </c>
      <c r="Q3" t="s">
        <v>122</v>
      </c>
    </row>
    <row r="4" spans="1:17" x14ac:dyDescent="0.3">
      <c r="A4" s="10">
        <v>1</v>
      </c>
      <c r="B4" s="15" t="s">
        <v>100</v>
      </c>
      <c r="C4" s="16">
        <v>39253</v>
      </c>
      <c r="D4" s="16">
        <v>35770</v>
      </c>
      <c r="E4" s="16">
        <v>41030</v>
      </c>
      <c r="F4" s="16">
        <v>31615</v>
      </c>
      <c r="G4" s="16">
        <v>30034</v>
      </c>
      <c r="H4" s="16">
        <v>26182</v>
      </c>
      <c r="I4" s="16">
        <v>24729</v>
      </c>
      <c r="J4" s="16">
        <v>27097</v>
      </c>
      <c r="K4" s="16">
        <v>29774</v>
      </c>
      <c r="L4" s="16">
        <v>23646</v>
      </c>
      <c r="M4" s="16">
        <v>35121</v>
      </c>
      <c r="N4" s="16">
        <v>33344</v>
      </c>
      <c r="P4" t="s">
        <v>123</v>
      </c>
      <c r="Q4" t="s">
        <v>48</v>
      </c>
    </row>
    <row r="5" spans="1:17" x14ac:dyDescent="0.3">
      <c r="A5" s="10">
        <v>2</v>
      </c>
      <c r="B5" s="15" t="s">
        <v>68</v>
      </c>
      <c r="C5" s="16">
        <v>79066</v>
      </c>
      <c r="D5" s="16">
        <v>79066</v>
      </c>
      <c r="E5" s="16">
        <v>79066</v>
      </c>
      <c r="F5" s="16">
        <v>79066</v>
      </c>
      <c r="G5" s="16">
        <v>79066</v>
      </c>
      <c r="H5" s="16">
        <v>79066</v>
      </c>
      <c r="I5" s="16">
        <v>79066</v>
      </c>
      <c r="J5" s="16">
        <v>79066</v>
      </c>
      <c r="K5" s="16">
        <v>79066</v>
      </c>
      <c r="L5" s="16">
        <v>79066</v>
      </c>
      <c r="M5" s="16">
        <v>79066</v>
      </c>
      <c r="N5" s="16">
        <v>79066</v>
      </c>
      <c r="P5" t="s">
        <v>124</v>
      </c>
      <c r="Q5" t="s">
        <v>125</v>
      </c>
    </row>
    <row r="6" spans="1:17" x14ac:dyDescent="0.3">
      <c r="A6" s="72" t="s">
        <v>98</v>
      </c>
      <c r="B6" s="72"/>
      <c r="C6" s="20">
        <f>(C4*1000)/C5</f>
        <v>496.45865479472843</v>
      </c>
      <c r="D6" s="20">
        <f t="shared" ref="D6:N6" si="0">(D4*1000)/D5</f>
        <v>452.40684997343993</v>
      </c>
      <c r="E6" s="20">
        <f t="shared" si="0"/>
        <v>518.93354918675539</v>
      </c>
      <c r="F6" s="20">
        <f t="shared" si="0"/>
        <v>399.85581665949968</v>
      </c>
      <c r="G6" s="20">
        <f t="shared" si="0"/>
        <v>379.85986391116285</v>
      </c>
      <c r="H6" s="20">
        <f t="shared" si="0"/>
        <v>331.14107201578429</v>
      </c>
      <c r="I6" s="20">
        <f t="shared" si="0"/>
        <v>312.76401993271446</v>
      </c>
      <c r="J6" s="20">
        <f t="shared" si="0"/>
        <v>342.71368224015379</v>
      </c>
      <c r="K6" s="20">
        <f t="shared" si="0"/>
        <v>376.57147193483922</v>
      </c>
      <c r="L6" s="20">
        <f t="shared" si="0"/>
        <v>299.06660258518201</v>
      </c>
      <c r="M6" s="20">
        <f t="shared" si="0"/>
        <v>444.19851769407836</v>
      </c>
      <c r="N6" s="20">
        <f t="shared" si="0"/>
        <v>421.72362330205146</v>
      </c>
    </row>
  </sheetData>
  <mergeCells count="3">
    <mergeCell ref="A1:A2"/>
    <mergeCell ref="C1:N1"/>
    <mergeCell ref="A6:B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5199-2277-492E-B679-8E53731353B7}">
  <dimension ref="A1:Q9"/>
  <sheetViews>
    <sheetView workbookViewId="0">
      <selection activeCell="P10" sqref="P10"/>
    </sheetView>
  </sheetViews>
  <sheetFormatPr defaultRowHeight="14.4" x14ac:dyDescent="0.3"/>
  <cols>
    <col min="1" max="1" width="4.77734375" customWidth="1"/>
    <col min="2" max="2" width="22.21875" customWidth="1"/>
  </cols>
  <sheetData>
    <row r="1" spans="1:17" x14ac:dyDescent="0.3">
      <c r="A1" s="65" t="s">
        <v>0</v>
      </c>
      <c r="B1" s="18" t="s">
        <v>1</v>
      </c>
      <c r="C1" s="67">
        <v>2007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7" x14ac:dyDescent="0.3">
      <c r="A2" s="66"/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8" t="s">
        <v>12</v>
      </c>
      <c r="M2" s="18" t="s">
        <v>13</v>
      </c>
      <c r="N2" s="18" t="s">
        <v>14</v>
      </c>
    </row>
    <row r="3" spans="1:17" x14ac:dyDescent="0.3">
      <c r="A3" s="21">
        <v>24</v>
      </c>
      <c r="B3" s="22" t="s">
        <v>102</v>
      </c>
      <c r="C3" s="23">
        <v>4.55</v>
      </c>
      <c r="D3" s="23">
        <v>4.72</v>
      </c>
      <c r="E3" s="23">
        <v>4.32</v>
      </c>
      <c r="F3" s="23">
        <v>4.12</v>
      </c>
      <c r="G3" s="23">
        <v>4.17</v>
      </c>
      <c r="H3" s="23">
        <v>4.33</v>
      </c>
      <c r="I3" s="23">
        <v>4.3899999999999997</v>
      </c>
      <c r="J3" s="23">
        <v>4.37</v>
      </c>
      <c r="K3" s="23">
        <v>4.33</v>
      </c>
      <c r="L3" s="23">
        <v>4.12</v>
      </c>
      <c r="M3" s="23">
        <v>4.25</v>
      </c>
      <c r="N3" s="23">
        <v>4.43</v>
      </c>
      <c r="P3" t="s">
        <v>121</v>
      </c>
      <c r="Q3" t="s">
        <v>122</v>
      </c>
    </row>
    <row r="5" spans="1:17" x14ac:dyDescent="0.3">
      <c r="A5" s="65" t="s">
        <v>0</v>
      </c>
      <c r="B5" s="18" t="s">
        <v>1</v>
      </c>
      <c r="C5" s="67">
        <v>2007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7" x14ac:dyDescent="0.3">
      <c r="A6" s="66"/>
      <c r="B6" s="18" t="s">
        <v>2</v>
      </c>
      <c r="C6" s="18" t="s">
        <v>3</v>
      </c>
      <c r="D6" s="18" t="s">
        <v>4</v>
      </c>
      <c r="E6" s="18" t="s">
        <v>5</v>
      </c>
      <c r="F6" s="18" t="s">
        <v>6</v>
      </c>
      <c r="G6" s="18" t="s">
        <v>7</v>
      </c>
      <c r="H6" s="18" t="s">
        <v>8</v>
      </c>
      <c r="I6" s="18" t="s">
        <v>9</v>
      </c>
      <c r="J6" s="18" t="s">
        <v>10</v>
      </c>
      <c r="K6" s="18" t="s">
        <v>11</v>
      </c>
      <c r="L6" s="18" t="s">
        <v>12</v>
      </c>
      <c r="M6" s="18" t="s">
        <v>13</v>
      </c>
      <c r="N6" s="18" t="s">
        <v>14</v>
      </c>
    </row>
    <row r="7" spans="1:17" x14ac:dyDescent="0.3">
      <c r="A7" s="21">
        <v>8</v>
      </c>
      <c r="B7" s="22" t="s">
        <v>99</v>
      </c>
      <c r="C7" s="23">
        <v>2349.4299999999998</v>
      </c>
      <c r="D7" s="23">
        <v>2365.8000000000002</v>
      </c>
      <c r="E7" s="23">
        <v>1927.34</v>
      </c>
      <c r="F7" s="23">
        <v>1255.9100000000001</v>
      </c>
      <c r="G7" s="23">
        <v>1245.19</v>
      </c>
      <c r="H7" s="23">
        <v>1049.1400000000001</v>
      </c>
      <c r="I7" s="23">
        <v>1042.8800000000001</v>
      </c>
      <c r="J7" s="23">
        <v>1057.67</v>
      </c>
      <c r="K7" s="23">
        <v>1054.1600000000001</v>
      </c>
      <c r="L7" s="23">
        <v>1491.46</v>
      </c>
      <c r="M7" s="23">
        <v>1752.53</v>
      </c>
      <c r="N7" s="23">
        <v>2116.0500000000002</v>
      </c>
      <c r="P7" t="s">
        <v>121</v>
      </c>
      <c r="Q7" t="s">
        <v>122</v>
      </c>
    </row>
    <row r="8" spans="1:17" x14ac:dyDescent="0.3">
      <c r="A8" s="21">
        <v>24</v>
      </c>
      <c r="B8" s="22" t="s">
        <v>37</v>
      </c>
      <c r="C8" s="23">
        <v>4.55</v>
      </c>
      <c r="D8" s="23">
        <v>4.72</v>
      </c>
      <c r="E8" s="23">
        <v>4.32</v>
      </c>
      <c r="F8" s="23">
        <v>4.12</v>
      </c>
      <c r="G8" s="23">
        <v>4.17</v>
      </c>
      <c r="H8" s="23">
        <v>4.33</v>
      </c>
      <c r="I8" s="23">
        <v>4.3899999999999997</v>
      </c>
      <c r="J8" s="23">
        <v>4.37</v>
      </c>
      <c r="K8" s="23">
        <v>4.33</v>
      </c>
      <c r="L8" s="23">
        <v>4.12</v>
      </c>
      <c r="M8" s="23">
        <v>4.25</v>
      </c>
      <c r="N8" s="23">
        <v>4.43</v>
      </c>
      <c r="P8" t="s">
        <v>121</v>
      </c>
      <c r="Q8" t="s">
        <v>122</v>
      </c>
    </row>
    <row r="9" spans="1:17" x14ac:dyDescent="0.3">
      <c r="A9" s="73" t="s">
        <v>101</v>
      </c>
      <c r="B9" s="74"/>
      <c r="C9" s="19">
        <f>(C7*100)/C8</f>
        <v>51635.824175824171</v>
      </c>
      <c r="D9" s="19">
        <f t="shared" ref="D9:N9" si="0">(D7*100)/D8</f>
        <v>50122.881355932215</v>
      </c>
      <c r="E9" s="19">
        <f t="shared" si="0"/>
        <v>44614.351851851847</v>
      </c>
      <c r="F9" s="19">
        <f t="shared" si="0"/>
        <v>30483.25242718447</v>
      </c>
      <c r="G9" s="19">
        <f t="shared" si="0"/>
        <v>29860.671462829738</v>
      </c>
      <c r="H9" s="19">
        <f t="shared" si="0"/>
        <v>24229.561200923792</v>
      </c>
      <c r="I9" s="19">
        <f t="shared" si="0"/>
        <v>23755.80865603645</v>
      </c>
      <c r="J9" s="19">
        <f t="shared" si="0"/>
        <v>24202.974828375285</v>
      </c>
      <c r="K9" s="19">
        <f t="shared" si="0"/>
        <v>24345.49653579677</v>
      </c>
      <c r="L9" s="19">
        <f t="shared" si="0"/>
        <v>36200.485436893206</v>
      </c>
      <c r="M9" s="19">
        <f t="shared" si="0"/>
        <v>41236</v>
      </c>
      <c r="N9" s="19">
        <f t="shared" si="0"/>
        <v>47766.365688487596</v>
      </c>
    </row>
  </sheetData>
  <mergeCells count="5">
    <mergeCell ref="C5:N5"/>
    <mergeCell ref="A9:B9"/>
    <mergeCell ref="A5:A6"/>
    <mergeCell ref="A1:A2"/>
    <mergeCell ref="C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25FA-6D0B-41AA-BD7D-DB7F88316D76}">
  <dimension ref="A1:Q13"/>
  <sheetViews>
    <sheetView workbookViewId="0">
      <selection activeCell="P12" sqref="P12:Q12"/>
    </sheetView>
  </sheetViews>
  <sheetFormatPr defaultRowHeight="14.4" x14ac:dyDescent="0.3"/>
  <cols>
    <col min="2" max="2" width="19.77734375" customWidth="1"/>
  </cols>
  <sheetData>
    <row r="1" spans="1:17" x14ac:dyDescent="0.3">
      <c r="A1" s="65" t="s">
        <v>0</v>
      </c>
      <c r="B1" s="18" t="s">
        <v>1</v>
      </c>
      <c r="C1" s="67">
        <v>2007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7" x14ac:dyDescent="0.3">
      <c r="A2" s="66"/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8" t="s">
        <v>12</v>
      </c>
      <c r="M2" s="18" t="s">
        <v>13</v>
      </c>
      <c r="N2" s="18" t="s">
        <v>14</v>
      </c>
    </row>
    <row r="3" spans="1:17" x14ac:dyDescent="0.3">
      <c r="A3" s="25">
        <v>14</v>
      </c>
      <c r="B3" s="26" t="s">
        <v>27</v>
      </c>
      <c r="C3" s="27">
        <v>47.84</v>
      </c>
      <c r="D3" s="27">
        <v>43.21</v>
      </c>
      <c r="E3" s="27">
        <v>47.84</v>
      </c>
      <c r="F3" s="27">
        <v>46.3</v>
      </c>
      <c r="G3" s="27">
        <v>47.84</v>
      </c>
      <c r="H3" s="27">
        <v>46.3</v>
      </c>
      <c r="I3" s="27">
        <v>47.84</v>
      </c>
      <c r="J3" s="27">
        <v>47.84</v>
      </c>
      <c r="K3" s="27">
        <v>46.3</v>
      </c>
      <c r="L3" s="27">
        <v>47.84</v>
      </c>
      <c r="M3" s="27">
        <v>46.3</v>
      </c>
      <c r="N3" s="27">
        <v>47.84</v>
      </c>
      <c r="P3" t="s">
        <v>121</v>
      </c>
      <c r="Q3" t="s">
        <v>122</v>
      </c>
    </row>
    <row r="4" spans="1:17" x14ac:dyDescent="0.3">
      <c r="A4" s="25">
        <v>16</v>
      </c>
      <c r="B4" s="26" t="s">
        <v>29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P4" t="s">
        <v>121</v>
      </c>
      <c r="Q4" t="s">
        <v>122</v>
      </c>
    </row>
    <row r="5" spans="1:17" x14ac:dyDescent="0.3">
      <c r="A5" s="25">
        <v>17</v>
      </c>
      <c r="B5" s="26" t="s">
        <v>30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P5" t="s">
        <v>121</v>
      </c>
      <c r="Q5" t="s">
        <v>122</v>
      </c>
    </row>
    <row r="6" spans="1:17" x14ac:dyDescent="0.3">
      <c r="A6" s="75" t="s">
        <v>103</v>
      </c>
      <c r="B6" s="76"/>
      <c r="C6" s="19">
        <f>SUM(C3:C5)</f>
        <v>47.84</v>
      </c>
      <c r="D6" s="19">
        <f t="shared" ref="D6:N6" si="0">SUM(D3:D5)</f>
        <v>43.21</v>
      </c>
      <c r="E6" s="19">
        <f t="shared" si="0"/>
        <v>47.84</v>
      </c>
      <c r="F6" s="19">
        <f t="shared" si="0"/>
        <v>46.3</v>
      </c>
      <c r="G6" s="19">
        <f t="shared" si="0"/>
        <v>47.84</v>
      </c>
      <c r="H6" s="19">
        <f t="shared" si="0"/>
        <v>46.3</v>
      </c>
      <c r="I6" s="19">
        <f t="shared" si="0"/>
        <v>47.84</v>
      </c>
      <c r="J6" s="19">
        <f t="shared" si="0"/>
        <v>47.84</v>
      </c>
      <c r="K6" s="19">
        <f t="shared" si="0"/>
        <v>46.3</v>
      </c>
      <c r="L6" s="19">
        <f t="shared" si="0"/>
        <v>47.84</v>
      </c>
      <c r="M6" s="19">
        <f t="shared" si="0"/>
        <v>46.3</v>
      </c>
      <c r="N6" s="19">
        <f t="shared" si="0"/>
        <v>47.84</v>
      </c>
    </row>
    <row r="9" spans="1:17" x14ac:dyDescent="0.3">
      <c r="A9" s="65" t="s">
        <v>0</v>
      </c>
      <c r="B9" s="18" t="s">
        <v>1</v>
      </c>
      <c r="C9" s="67">
        <v>2007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</row>
    <row r="10" spans="1:17" x14ac:dyDescent="0.3">
      <c r="A10" s="66"/>
      <c r="B10" s="18" t="s">
        <v>2</v>
      </c>
      <c r="C10" s="18" t="s">
        <v>3</v>
      </c>
      <c r="D10" s="18" t="s">
        <v>4</v>
      </c>
      <c r="E10" s="18" t="s">
        <v>5</v>
      </c>
      <c r="F10" s="18" t="s">
        <v>6</v>
      </c>
      <c r="G10" s="18" t="s">
        <v>7</v>
      </c>
      <c r="H10" s="18" t="s">
        <v>8</v>
      </c>
      <c r="I10" s="18" t="s">
        <v>9</v>
      </c>
      <c r="J10" s="18" t="s">
        <v>10</v>
      </c>
      <c r="K10" s="18" t="s">
        <v>11</v>
      </c>
      <c r="L10" s="18" t="s">
        <v>12</v>
      </c>
      <c r="M10" s="18" t="s">
        <v>13</v>
      </c>
      <c r="N10" s="18" t="s">
        <v>14</v>
      </c>
    </row>
    <row r="11" spans="1:17" x14ac:dyDescent="0.3">
      <c r="A11" s="28">
        <v>15</v>
      </c>
      <c r="B11" s="29" t="s">
        <v>28</v>
      </c>
      <c r="C11" s="30">
        <v>336.24</v>
      </c>
      <c r="D11" s="30">
        <v>365.98</v>
      </c>
      <c r="E11" s="30">
        <v>302.62</v>
      </c>
      <c r="F11" s="30">
        <v>153.78</v>
      </c>
      <c r="G11" s="30">
        <v>160.4</v>
      </c>
      <c r="H11" s="30">
        <v>124.71</v>
      </c>
      <c r="I11" s="30">
        <v>112.09</v>
      </c>
      <c r="J11" s="30">
        <v>114.3</v>
      </c>
      <c r="K11" s="30">
        <v>125.62</v>
      </c>
      <c r="L11" s="30">
        <v>210.61</v>
      </c>
      <c r="M11" s="30">
        <v>263.27</v>
      </c>
      <c r="N11" s="30">
        <v>334.94</v>
      </c>
      <c r="P11" t="s">
        <v>121</v>
      </c>
      <c r="Q11" t="s">
        <v>122</v>
      </c>
    </row>
    <row r="12" spans="1:17" x14ac:dyDescent="0.3">
      <c r="A12" s="28">
        <v>18</v>
      </c>
      <c r="B12" s="29" t="s">
        <v>31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P12" t="s">
        <v>121</v>
      </c>
      <c r="Q12" t="s">
        <v>122</v>
      </c>
    </row>
    <row r="13" spans="1:17" x14ac:dyDescent="0.3">
      <c r="A13" s="72" t="s">
        <v>106</v>
      </c>
      <c r="B13" s="72"/>
      <c r="C13" s="19">
        <f>SUM(C11:C12)</f>
        <v>336.24</v>
      </c>
      <c r="D13" s="19">
        <f t="shared" ref="D13:N13" si="1">SUM(D11:D12)</f>
        <v>365.98</v>
      </c>
      <c r="E13" s="19">
        <f t="shared" si="1"/>
        <v>302.62</v>
      </c>
      <c r="F13" s="19">
        <f t="shared" si="1"/>
        <v>153.78</v>
      </c>
      <c r="G13" s="19">
        <f t="shared" si="1"/>
        <v>160.4</v>
      </c>
      <c r="H13" s="19">
        <f t="shared" si="1"/>
        <v>124.71</v>
      </c>
      <c r="I13" s="19">
        <f t="shared" si="1"/>
        <v>112.09</v>
      </c>
      <c r="J13" s="19">
        <f t="shared" si="1"/>
        <v>114.3</v>
      </c>
      <c r="K13" s="19">
        <f t="shared" si="1"/>
        <v>125.62</v>
      </c>
      <c r="L13" s="19">
        <f t="shared" si="1"/>
        <v>210.61</v>
      </c>
      <c r="M13" s="19">
        <f t="shared" si="1"/>
        <v>263.27</v>
      </c>
      <c r="N13" s="19">
        <f t="shared" si="1"/>
        <v>334.94</v>
      </c>
    </row>
  </sheetData>
  <mergeCells count="6">
    <mergeCell ref="A13:B13"/>
    <mergeCell ref="A1:A2"/>
    <mergeCell ref="C1:N1"/>
    <mergeCell ref="A6:B6"/>
    <mergeCell ref="A9:A10"/>
    <mergeCell ref="C9:N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C3EA-4479-411D-A23C-33C62BA6D93F}">
  <dimension ref="A1:Q11"/>
  <sheetViews>
    <sheetView workbookViewId="0">
      <selection activeCell="R9" sqref="R9"/>
    </sheetView>
  </sheetViews>
  <sheetFormatPr defaultRowHeight="14.4" x14ac:dyDescent="0.3"/>
  <cols>
    <col min="2" max="2" width="18.109375" customWidth="1"/>
  </cols>
  <sheetData>
    <row r="1" spans="1:17" x14ac:dyDescent="0.3">
      <c r="A1" s="65" t="s">
        <v>0</v>
      </c>
      <c r="B1" s="18" t="s">
        <v>1</v>
      </c>
      <c r="C1" s="67">
        <v>2007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7" x14ac:dyDescent="0.3">
      <c r="A2" s="66"/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8" t="s">
        <v>12</v>
      </c>
      <c r="M2" s="18" t="s">
        <v>13</v>
      </c>
      <c r="N2" s="18" t="s">
        <v>14</v>
      </c>
    </row>
    <row r="3" spans="1:17" x14ac:dyDescent="0.3">
      <c r="A3" s="31">
        <v>20</v>
      </c>
      <c r="B3" s="32" t="s">
        <v>33</v>
      </c>
      <c r="C3" s="33">
        <v>482.82</v>
      </c>
      <c r="D3" s="33">
        <v>584.6</v>
      </c>
      <c r="E3" s="33">
        <v>56.01</v>
      </c>
      <c r="F3" s="33">
        <v>-171.3</v>
      </c>
      <c r="G3" s="33">
        <v>-104.32</v>
      </c>
      <c r="H3" s="33">
        <v>-180.31</v>
      </c>
      <c r="I3" s="33">
        <v>-127.39</v>
      </c>
      <c r="J3" s="33">
        <v>-237.79</v>
      </c>
      <c r="K3" s="33">
        <v>-370.55</v>
      </c>
      <c r="L3" s="33">
        <v>552.1</v>
      </c>
      <c r="M3" s="33">
        <v>193.4</v>
      </c>
      <c r="N3" s="33">
        <v>592.76</v>
      </c>
      <c r="P3" t="s">
        <v>121</v>
      </c>
      <c r="Q3" t="s">
        <v>122</v>
      </c>
    </row>
    <row r="4" spans="1:17" x14ac:dyDescent="0.3">
      <c r="A4" s="31">
        <v>3</v>
      </c>
      <c r="B4" s="36" t="s">
        <v>70</v>
      </c>
      <c r="C4" s="37">
        <v>97</v>
      </c>
      <c r="D4" s="37">
        <v>97</v>
      </c>
      <c r="E4" s="37">
        <v>97</v>
      </c>
      <c r="F4" s="37">
        <v>97</v>
      </c>
      <c r="G4" s="37">
        <v>97</v>
      </c>
      <c r="H4" s="37">
        <v>97</v>
      </c>
      <c r="I4" s="37">
        <v>97</v>
      </c>
      <c r="J4" s="37">
        <v>97</v>
      </c>
      <c r="K4" s="37">
        <v>97</v>
      </c>
      <c r="L4" s="37">
        <v>97</v>
      </c>
      <c r="M4" s="37">
        <v>97</v>
      </c>
      <c r="N4" s="37">
        <v>97</v>
      </c>
      <c r="P4" t="s">
        <v>124</v>
      </c>
      <c r="Q4" t="s">
        <v>125</v>
      </c>
    </row>
    <row r="5" spans="1:17" x14ac:dyDescent="0.3">
      <c r="A5" s="67" t="s">
        <v>107</v>
      </c>
      <c r="B5" s="67"/>
      <c r="C5" s="19">
        <f>(C3/C4)*1000</f>
        <v>4977.5257731958764</v>
      </c>
      <c r="D5" s="19">
        <f t="shared" ref="D5:N5" si="0">(D3/D4)*1000</f>
        <v>6026.8041237113403</v>
      </c>
      <c r="E5" s="19">
        <f t="shared" si="0"/>
        <v>577.42268041237105</v>
      </c>
      <c r="F5" s="19">
        <f t="shared" si="0"/>
        <v>-1765.9793814432992</v>
      </c>
      <c r="G5" s="19">
        <f t="shared" si="0"/>
        <v>-1075.4639175257732</v>
      </c>
      <c r="H5" s="19">
        <f t="shared" si="0"/>
        <v>-1858.8659793814434</v>
      </c>
      <c r="I5" s="19">
        <f t="shared" si="0"/>
        <v>-1313.2989690721649</v>
      </c>
      <c r="J5" s="19">
        <f t="shared" si="0"/>
        <v>-2451.4432989690722</v>
      </c>
      <c r="K5" s="19">
        <f t="shared" si="0"/>
        <v>-3820.1030927835054</v>
      </c>
      <c r="L5" s="19">
        <f t="shared" si="0"/>
        <v>5691.7525773195875</v>
      </c>
      <c r="M5" s="19">
        <f t="shared" si="0"/>
        <v>1993.8144329896907</v>
      </c>
      <c r="N5" s="19">
        <f t="shared" si="0"/>
        <v>6110.927835051546</v>
      </c>
    </row>
    <row r="7" spans="1:17" x14ac:dyDescent="0.3">
      <c r="A7" s="65" t="s">
        <v>0</v>
      </c>
      <c r="B7" s="18" t="s">
        <v>111</v>
      </c>
      <c r="C7" s="67">
        <v>2007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</row>
    <row r="8" spans="1:17" x14ac:dyDescent="0.3">
      <c r="A8" s="66"/>
      <c r="B8" s="18" t="s">
        <v>2</v>
      </c>
      <c r="C8" s="18" t="s">
        <v>3</v>
      </c>
      <c r="D8" s="18" t="s">
        <v>4</v>
      </c>
      <c r="E8" s="18" t="s">
        <v>5</v>
      </c>
      <c r="F8" s="18" t="s">
        <v>6</v>
      </c>
      <c r="G8" s="18" t="s">
        <v>7</v>
      </c>
      <c r="H8" s="18" t="s">
        <v>8</v>
      </c>
      <c r="I8" s="18" t="s">
        <v>9</v>
      </c>
      <c r="J8" s="18" t="s">
        <v>10</v>
      </c>
      <c r="K8" s="18" t="s">
        <v>11</v>
      </c>
      <c r="L8" s="18" t="s">
        <v>12</v>
      </c>
      <c r="M8" s="18" t="s">
        <v>13</v>
      </c>
      <c r="N8" s="18" t="s">
        <v>14</v>
      </c>
    </row>
    <row r="9" spans="1:17" x14ac:dyDescent="0.3">
      <c r="A9" s="31">
        <v>7</v>
      </c>
      <c r="B9" s="36" t="s">
        <v>55</v>
      </c>
      <c r="C9" s="37">
        <v>13355</v>
      </c>
      <c r="D9" s="37">
        <v>13956</v>
      </c>
      <c r="E9" s="37">
        <v>16329</v>
      </c>
      <c r="F9" s="37">
        <v>12415</v>
      </c>
      <c r="G9" s="37">
        <v>15110</v>
      </c>
      <c r="H9" s="37">
        <v>15877</v>
      </c>
      <c r="I9" s="37">
        <v>15278</v>
      </c>
      <c r="J9" s="37">
        <v>15733</v>
      </c>
      <c r="K9" s="37">
        <v>15941</v>
      </c>
      <c r="L9" s="37">
        <v>12063</v>
      </c>
      <c r="M9" s="37">
        <v>14414</v>
      </c>
      <c r="N9" s="37">
        <v>14156</v>
      </c>
      <c r="P9" t="s">
        <v>123</v>
      </c>
      <c r="Q9" t="s">
        <v>48</v>
      </c>
    </row>
    <row r="10" spans="1:17" x14ac:dyDescent="0.3">
      <c r="A10" s="31">
        <v>3</v>
      </c>
      <c r="B10" s="36" t="s">
        <v>70</v>
      </c>
      <c r="C10" s="37">
        <v>97</v>
      </c>
      <c r="D10" s="37">
        <v>97</v>
      </c>
      <c r="E10" s="37">
        <v>97</v>
      </c>
      <c r="F10" s="37">
        <v>97</v>
      </c>
      <c r="G10" s="37">
        <v>97</v>
      </c>
      <c r="H10" s="37">
        <v>97</v>
      </c>
      <c r="I10" s="37">
        <v>97</v>
      </c>
      <c r="J10" s="37">
        <v>97</v>
      </c>
      <c r="K10" s="37">
        <v>97</v>
      </c>
      <c r="L10" s="37">
        <v>97</v>
      </c>
      <c r="M10" s="37">
        <v>97</v>
      </c>
      <c r="N10" s="37">
        <v>97</v>
      </c>
      <c r="P10" t="s">
        <v>124</v>
      </c>
      <c r="Q10" t="s">
        <v>125</v>
      </c>
    </row>
    <row r="11" spans="1:17" x14ac:dyDescent="0.3">
      <c r="A11" s="72" t="s">
        <v>112</v>
      </c>
      <c r="B11" s="72"/>
      <c r="C11" s="19">
        <f>(C9/C10)*1000</f>
        <v>137680.41237113404</v>
      </c>
      <c r="D11" s="19">
        <f t="shared" ref="D11" si="1">(D9/D10)*1000</f>
        <v>143876.28865979379</v>
      </c>
      <c r="E11" s="19">
        <f t="shared" ref="E11" si="2">(E9/E10)*1000</f>
        <v>168340.20618556702</v>
      </c>
      <c r="F11" s="19">
        <f t="shared" ref="F11" si="3">(F9/F10)*1000</f>
        <v>127989.69072164949</v>
      </c>
      <c r="G11" s="19">
        <f t="shared" ref="G11" si="4">(G9/G10)*1000</f>
        <v>155773.19587628866</v>
      </c>
      <c r="H11" s="19">
        <f t="shared" ref="H11" si="5">(H9/H10)*1000</f>
        <v>163680.41237113404</v>
      </c>
      <c r="I11" s="19">
        <f t="shared" ref="I11" si="6">(I9/I10)*1000</f>
        <v>157505.15463917525</v>
      </c>
      <c r="J11" s="19">
        <f t="shared" ref="J11" si="7">(J9/J10)*1000</f>
        <v>162195.87628865981</v>
      </c>
      <c r="K11" s="19">
        <f t="shared" ref="K11" si="8">(K9/K10)*1000</f>
        <v>164340.20618556702</v>
      </c>
      <c r="L11" s="19">
        <f t="shared" ref="L11" si="9">(L9/L10)*1000</f>
        <v>124360.82474226804</v>
      </c>
      <c r="M11" s="19">
        <f t="shared" ref="M11" si="10">(M9/M10)*1000</f>
        <v>148597.93814432991</v>
      </c>
      <c r="N11" s="19">
        <f t="shared" ref="N11" si="11">(N9/N10)*1000</f>
        <v>145938.14432989692</v>
      </c>
    </row>
  </sheetData>
  <mergeCells count="6">
    <mergeCell ref="A11:B11"/>
    <mergeCell ref="A1:A2"/>
    <mergeCell ref="C1:N1"/>
    <mergeCell ref="A5:B5"/>
    <mergeCell ref="A7:A8"/>
    <mergeCell ref="C7:N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B480-2AEA-4D3D-BF43-B4B242E3C133}">
  <dimension ref="A1:Q9"/>
  <sheetViews>
    <sheetView workbookViewId="0">
      <selection activeCell="R8" sqref="R8"/>
    </sheetView>
  </sheetViews>
  <sheetFormatPr defaultRowHeight="14.4" x14ac:dyDescent="0.3"/>
  <cols>
    <col min="2" max="2" width="17.6640625" customWidth="1"/>
  </cols>
  <sheetData>
    <row r="1" spans="1:17" x14ac:dyDescent="0.3">
      <c r="A1" s="65" t="s">
        <v>0</v>
      </c>
      <c r="B1" s="18" t="s">
        <v>1</v>
      </c>
      <c r="C1" s="67">
        <v>2007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7" x14ac:dyDescent="0.3">
      <c r="A2" s="66"/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8" t="s">
        <v>12</v>
      </c>
      <c r="M2" s="18" t="s">
        <v>13</v>
      </c>
      <c r="N2" s="18" t="s">
        <v>14</v>
      </c>
    </row>
    <row r="3" spans="1:17" x14ac:dyDescent="0.3">
      <c r="A3" s="38">
        <v>27</v>
      </c>
      <c r="B3" s="39" t="s">
        <v>115</v>
      </c>
      <c r="C3" s="40">
        <v>0.44</v>
      </c>
      <c r="D3" s="40">
        <v>0.46</v>
      </c>
      <c r="E3" s="40">
        <v>0.42</v>
      </c>
      <c r="F3" s="40">
        <v>0.35</v>
      </c>
      <c r="G3" s="40">
        <v>0.35</v>
      </c>
      <c r="H3" s="40">
        <v>0.33</v>
      </c>
      <c r="I3" s="40">
        <v>0.32</v>
      </c>
      <c r="J3" s="40">
        <v>0.32</v>
      </c>
      <c r="K3" s="40">
        <v>0.33</v>
      </c>
      <c r="L3" s="40">
        <v>0.37</v>
      </c>
      <c r="M3" s="40">
        <v>0.41</v>
      </c>
      <c r="N3" s="40">
        <v>0.44</v>
      </c>
      <c r="P3" t="s">
        <v>121</v>
      </c>
      <c r="Q3" t="s">
        <v>122</v>
      </c>
    </row>
    <row r="5" spans="1:17" x14ac:dyDescent="0.3">
      <c r="A5" s="65" t="s">
        <v>0</v>
      </c>
      <c r="B5" s="18" t="s">
        <v>1</v>
      </c>
      <c r="C5" s="67">
        <v>2007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7" x14ac:dyDescent="0.3">
      <c r="A6" s="66"/>
      <c r="B6" s="18" t="s">
        <v>2</v>
      </c>
      <c r="C6" s="18" t="s">
        <v>3</v>
      </c>
      <c r="D6" s="18" t="s">
        <v>4</v>
      </c>
      <c r="E6" s="18" t="s">
        <v>5</v>
      </c>
      <c r="F6" s="18" t="s">
        <v>6</v>
      </c>
      <c r="G6" s="18" t="s">
        <v>7</v>
      </c>
      <c r="H6" s="18" t="s">
        <v>8</v>
      </c>
      <c r="I6" s="18" t="s">
        <v>9</v>
      </c>
      <c r="J6" s="18" t="s">
        <v>10</v>
      </c>
      <c r="K6" s="18" t="s">
        <v>11</v>
      </c>
      <c r="L6" s="18" t="s">
        <v>12</v>
      </c>
      <c r="M6" s="18" t="s">
        <v>13</v>
      </c>
      <c r="N6" s="18" t="s">
        <v>14</v>
      </c>
    </row>
    <row r="7" spans="1:17" x14ac:dyDescent="0.3">
      <c r="A7" s="38">
        <v>19</v>
      </c>
      <c r="B7" s="39" t="s">
        <v>32</v>
      </c>
      <c r="C7" s="40">
        <v>384.08</v>
      </c>
      <c r="D7" s="40">
        <v>409.2</v>
      </c>
      <c r="E7" s="40">
        <v>350.47</v>
      </c>
      <c r="F7" s="40">
        <v>200.08</v>
      </c>
      <c r="G7" s="40">
        <v>208.24</v>
      </c>
      <c r="H7" s="40">
        <v>171.01</v>
      </c>
      <c r="I7" s="40">
        <v>159.93</v>
      </c>
      <c r="J7" s="40">
        <v>162.13999999999999</v>
      </c>
      <c r="K7" s="40">
        <v>171.92</v>
      </c>
      <c r="L7" s="40">
        <v>258.45999999999998</v>
      </c>
      <c r="M7" s="40">
        <v>309.57</v>
      </c>
      <c r="N7" s="40">
        <v>382.79</v>
      </c>
      <c r="P7" t="s">
        <v>121</v>
      </c>
      <c r="Q7" t="s">
        <v>122</v>
      </c>
    </row>
    <row r="8" spans="1:17" x14ac:dyDescent="0.3">
      <c r="A8" s="38">
        <v>27</v>
      </c>
      <c r="B8" s="39" t="s">
        <v>40</v>
      </c>
      <c r="C8" s="40">
        <v>0.44</v>
      </c>
      <c r="D8" s="40">
        <v>0.46</v>
      </c>
      <c r="E8" s="40">
        <v>0.42</v>
      </c>
      <c r="F8" s="40">
        <v>0.35</v>
      </c>
      <c r="G8" s="40">
        <v>0.35</v>
      </c>
      <c r="H8" s="40">
        <v>0.33</v>
      </c>
      <c r="I8" s="40">
        <v>0.32</v>
      </c>
      <c r="J8" s="40">
        <v>0.32</v>
      </c>
      <c r="K8" s="40">
        <v>0.33</v>
      </c>
      <c r="L8" s="40">
        <v>0.37</v>
      </c>
      <c r="M8" s="40">
        <v>0.41</v>
      </c>
      <c r="N8" s="40">
        <v>0.44</v>
      </c>
      <c r="P8" t="s">
        <v>121</v>
      </c>
      <c r="Q8" t="s">
        <v>122</v>
      </c>
    </row>
    <row r="9" spans="1:17" x14ac:dyDescent="0.3">
      <c r="A9" s="73" t="s">
        <v>114</v>
      </c>
      <c r="B9" s="74"/>
      <c r="C9" s="19">
        <f>(C7*100)/C8</f>
        <v>87290.909090909088</v>
      </c>
      <c r="D9" s="19">
        <f t="shared" ref="D9:N9" si="0">(D7*100)/D8</f>
        <v>88956.521739130432</v>
      </c>
      <c r="E9" s="19">
        <f t="shared" si="0"/>
        <v>83445.238095238092</v>
      </c>
      <c r="F9" s="19">
        <f t="shared" si="0"/>
        <v>57165.71428571429</v>
      </c>
      <c r="G9" s="19">
        <f t="shared" si="0"/>
        <v>59497.142857142862</v>
      </c>
      <c r="H9" s="19">
        <f t="shared" si="0"/>
        <v>51821.21212121212</v>
      </c>
      <c r="I9" s="19">
        <f t="shared" si="0"/>
        <v>49978.125</v>
      </c>
      <c r="J9" s="19">
        <f t="shared" si="0"/>
        <v>50668.749999999993</v>
      </c>
      <c r="K9" s="19">
        <f t="shared" si="0"/>
        <v>52096.969696969696</v>
      </c>
      <c r="L9" s="19">
        <f t="shared" si="0"/>
        <v>69854.054054054039</v>
      </c>
      <c r="M9" s="19">
        <f t="shared" si="0"/>
        <v>75504.878048780491</v>
      </c>
      <c r="N9" s="19">
        <f t="shared" si="0"/>
        <v>86997.727272727279</v>
      </c>
    </row>
  </sheetData>
  <mergeCells count="5">
    <mergeCell ref="A1:A2"/>
    <mergeCell ref="C1:N1"/>
    <mergeCell ref="A5:A6"/>
    <mergeCell ref="C5:N5"/>
    <mergeCell ref="A9: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Straty</vt:lpstr>
      <vt:lpstr>Energia</vt:lpstr>
      <vt:lpstr>Urządzenia</vt:lpstr>
      <vt:lpstr>Straty napięciowe i prądowe nN</vt:lpstr>
      <vt:lpstr>Straty handlowe nN</vt:lpstr>
      <vt:lpstr>Straty techniczne nN</vt:lpstr>
      <vt:lpstr>Starty napięciowe i prądowe SN</vt:lpstr>
      <vt:lpstr>Straty handlowe SN</vt:lpstr>
      <vt:lpstr>Straty techniczne SN</vt:lpstr>
      <vt:lpstr>Bilans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Cezary Bagiński</dc:creator>
  <cp:lastModifiedBy>Cezary Bagiński</cp:lastModifiedBy>
  <cp:lastPrinted>2023-11-18T03:45:48Z</cp:lastPrinted>
  <dcterms:created xsi:type="dcterms:W3CDTF">2023-11-15T23:39:46Z</dcterms:created>
  <dcterms:modified xsi:type="dcterms:W3CDTF">2023-11-20T13:49:09Z</dcterms:modified>
</cp:coreProperties>
</file>