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955" yWindow="195" windowWidth="12150" windowHeight="9930" tabRatio="951"/>
  </bookViews>
  <sheets>
    <sheet name="1 сорт базовый" sheetId="1" r:id="rId1"/>
    <sheet name="Самара " sheetId="4" state="hidden" r:id="rId2"/>
    <sheet name="нормы упаковки" sheetId="3" r:id="rId3"/>
  </sheets>
  <definedNames>
    <definedName name="_ftn1" localSheetId="1">'Самара '!#REF!</definedName>
    <definedName name="_ftnref1" localSheetId="1">'Самара '!#REF!</definedName>
    <definedName name="_xlnm.Print_Titles" localSheetId="0">'1 сорт базовый'!$6:$6</definedName>
    <definedName name="_xlnm.Print_Titles" localSheetId="1">'Самара '!$6:$6</definedName>
    <definedName name="_xlnm.Print_Area" localSheetId="0">'1 сорт базовый'!$B$1:$E$196</definedName>
    <definedName name="_xlnm.Print_Area" localSheetId="2">'нормы упаковки'!$B$1:$H$37</definedName>
    <definedName name="_xlnm.Print_Area" localSheetId="1">'Самара '!$B$1:$F$185</definedName>
  </definedNames>
  <calcPr calcId="145621"/>
</workbook>
</file>

<file path=xl/calcChain.xml><?xml version="1.0" encoding="utf-8"?>
<calcChain xmlns="http://schemas.openxmlformats.org/spreadsheetml/2006/main">
  <c r="F11" i="4" l="1"/>
  <c r="D14" i="4" l="1"/>
  <c r="E13" i="4"/>
  <c r="D10" i="4"/>
  <c r="E178" i="4"/>
  <c r="F178" i="4"/>
  <c r="F164" i="4"/>
  <c r="E90" i="4"/>
  <c r="E41" i="4"/>
  <c r="E28" i="4"/>
  <c r="E21" i="4"/>
  <c r="E10" i="4"/>
  <c r="E177" i="4"/>
  <c r="E174" i="4"/>
  <c r="E173" i="4"/>
  <c r="E172" i="4"/>
  <c r="E170" i="4"/>
  <c r="E169" i="4"/>
  <c r="E165" i="4"/>
  <c r="E164" i="4"/>
  <c r="E160" i="4"/>
  <c r="E161" i="4"/>
  <c r="E159" i="4"/>
  <c r="E158" i="4"/>
  <c r="E156" i="4"/>
  <c r="E155" i="4"/>
  <c r="E151" i="4"/>
  <c r="E152" i="4"/>
  <c r="E153" i="4"/>
  <c r="E150" i="4"/>
  <c r="E146" i="4"/>
  <c r="E147" i="4"/>
  <c r="E148" i="4"/>
  <c r="E145" i="4"/>
  <c r="E141" i="4"/>
  <c r="E142" i="4"/>
  <c r="E143" i="4"/>
  <c r="E140" i="4"/>
  <c r="E136" i="4"/>
  <c r="E137" i="4"/>
  <c r="E138" i="4"/>
  <c r="E135" i="4"/>
  <c r="E131" i="4"/>
  <c r="E132" i="4"/>
  <c r="E133" i="4"/>
  <c r="E130" i="4"/>
  <c r="E126" i="4"/>
  <c r="E127" i="4"/>
  <c r="E128" i="4"/>
  <c r="E125" i="4"/>
  <c r="E121" i="4"/>
  <c r="E122" i="4"/>
  <c r="E123" i="4"/>
  <c r="E120" i="4"/>
  <c r="E110" i="4"/>
  <c r="E111" i="4"/>
  <c r="E112" i="4"/>
  <c r="E113" i="4"/>
  <c r="E114" i="4"/>
  <c r="E115" i="4"/>
  <c r="E116" i="4"/>
  <c r="E109" i="4"/>
  <c r="E101" i="4"/>
  <c r="E102" i="4"/>
  <c r="E103" i="4"/>
  <c r="E104" i="4"/>
  <c r="E105" i="4"/>
  <c r="E106" i="4"/>
  <c r="E107" i="4"/>
  <c r="E100" i="4"/>
  <c r="E96" i="4"/>
  <c r="E97" i="4"/>
  <c r="E95" i="4"/>
  <c r="E85" i="4"/>
  <c r="E86" i="4"/>
  <c r="E87" i="4"/>
  <c r="E88" i="4"/>
  <c r="E89" i="4"/>
  <c r="E91" i="4"/>
  <c r="E84" i="4"/>
  <c r="E79" i="4"/>
  <c r="E80" i="4"/>
  <c r="E81" i="4"/>
  <c r="E78" i="4"/>
  <c r="E69" i="4"/>
  <c r="E70" i="4"/>
  <c r="E71" i="4"/>
  <c r="E72" i="4"/>
  <c r="E73" i="4"/>
  <c r="E74" i="4"/>
  <c r="E75" i="4"/>
  <c r="E76" i="4"/>
  <c r="E68" i="4"/>
  <c r="E58" i="4"/>
  <c r="E59" i="4"/>
  <c r="E60" i="4"/>
  <c r="E61" i="4"/>
  <c r="E62" i="4"/>
  <c r="E63" i="4"/>
  <c r="E64" i="4"/>
  <c r="E57" i="4"/>
  <c r="E51" i="4"/>
  <c r="E52" i="4"/>
  <c r="E53" i="4"/>
  <c r="E54" i="4"/>
  <c r="E55" i="4"/>
  <c r="E50" i="4"/>
  <c r="E47" i="4"/>
  <c r="E46" i="4"/>
  <c r="E38" i="4"/>
  <c r="E39" i="4"/>
  <c r="E40" i="4"/>
  <c r="E42" i="4"/>
  <c r="E43" i="4"/>
  <c r="E44" i="4"/>
  <c r="E37" i="4"/>
  <c r="E32" i="4"/>
  <c r="E33" i="4"/>
  <c r="E34" i="4"/>
  <c r="E35" i="4"/>
  <c r="E31" i="4"/>
  <c r="E24" i="4"/>
  <c r="E25" i="4"/>
  <c r="E26" i="4"/>
  <c r="E27" i="4"/>
  <c r="E29" i="4"/>
  <c r="E23" i="4"/>
  <c r="E17" i="4"/>
  <c r="E18" i="4"/>
  <c r="E19" i="4"/>
  <c r="E20" i="4"/>
  <c r="E16" i="4"/>
  <c r="E11" i="4"/>
  <c r="E12" i="4"/>
  <c r="E14" i="4"/>
  <c r="F138" i="4"/>
  <c r="F113" i="4"/>
  <c r="F109" i="4"/>
  <c r="F26" i="4"/>
  <c r="F21" i="4"/>
  <c r="F18" i="4"/>
  <c r="F12" i="4"/>
  <c r="F177" i="4"/>
  <c r="F173" i="4"/>
  <c r="F174" i="4"/>
  <c r="F172" i="4"/>
  <c r="F169" i="4"/>
  <c r="F170" i="4"/>
  <c r="F165" i="4"/>
  <c r="F159" i="4"/>
  <c r="F160" i="4"/>
  <c r="F161" i="4"/>
  <c r="F158" i="4"/>
  <c r="F156" i="4"/>
  <c r="F155" i="4"/>
  <c r="F153" i="4"/>
  <c r="F152" i="4"/>
  <c r="F151" i="4"/>
  <c r="F150" i="4"/>
  <c r="F148" i="4"/>
  <c r="F147" i="4"/>
  <c r="F146" i="4"/>
  <c r="F145" i="4"/>
  <c r="F143" i="4"/>
  <c r="F142" i="4"/>
  <c r="F141" i="4"/>
  <c r="F140" i="4"/>
  <c r="F137" i="4"/>
  <c r="F136" i="4"/>
  <c r="F135" i="4"/>
  <c r="F131" i="4"/>
  <c r="F132" i="4"/>
  <c r="F133" i="4"/>
  <c r="F130" i="4"/>
  <c r="F126" i="4"/>
  <c r="F127" i="4"/>
  <c r="F128" i="4"/>
  <c r="F125" i="4"/>
  <c r="F121" i="4"/>
  <c r="F122" i="4"/>
  <c r="F123" i="4"/>
  <c r="F120" i="4"/>
  <c r="F110" i="4"/>
  <c r="F111" i="4"/>
  <c r="F112" i="4"/>
  <c r="F114" i="4"/>
  <c r="F115" i="4"/>
  <c r="F116" i="4"/>
  <c r="F101" i="4"/>
  <c r="F102" i="4"/>
  <c r="F103" i="4"/>
  <c r="F104" i="4"/>
  <c r="F105" i="4"/>
  <c r="F106" i="4"/>
  <c r="F107" i="4"/>
  <c r="F100" i="4"/>
  <c r="F96" i="4"/>
  <c r="F97" i="4"/>
  <c r="F95" i="4"/>
  <c r="F85" i="4"/>
  <c r="F86" i="4"/>
  <c r="F87" i="4"/>
  <c r="F88" i="4"/>
  <c r="F89" i="4"/>
  <c r="F90" i="4"/>
  <c r="F91" i="4"/>
  <c r="F84" i="4"/>
  <c r="F79" i="4"/>
  <c r="F80" i="4"/>
  <c r="F81" i="4"/>
  <c r="F78" i="4"/>
  <c r="F76" i="4"/>
  <c r="F69" i="4"/>
  <c r="F70" i="4"/>
  <c r="F71" i="4"/>
  <c r="F72" i="4"/>
  <c r="F73" i="4"/>
  <c r="F74" i="4"/>
  <c r="F75" i="4"/>
  <c r="F68" i="4"/>
  <c r="F64" i="4"/>
  <c r="F58" i="4"/>
  <c r="F59" i="4"/>
  <c r="F60" i="4"/>
  <c r="F61" i="4"/>
  <c r="F62" i="4"/>
  <c r="F63" i="4"/>
  <c r="F57" i="4"/>
  <c r="F51" i="4"/>
  <c r="F52" i="4"/>
  <c r="F53" i="4"/>
  <c r="F54" i="4"/>
  <c r="F55" i="4"/>
  <c r="F50" i="4"/>
  <c r="F47" i="4"/>
  <c r="F46" i="4"/>
  <c r="F38" i="4"/>
  <c r="F39" i="4"/>
  <c r="F40" i="4"/>
  <c r="F41" i="4"/>
  <c r="F42" i="4"/>
  <c r="F43" i="4"/>
  <c r="F44" i="4"/>
  <c r="F37" i="4"/>
  <c r="F35" i="4"/>
  <c r="F32" i="4"/>
  <c r="F33" i="4"/>
  <c r="F34" i="4"/>
  <c r="F31" i="4"/>
  <c r="F24" i="4"/>
  <c r="F25" i="4"/>
  <c r="F27" i="4"/>
  <c r="F28" i="4"/>
  <c r="F29" i="4"/>
  <c r="F23" i="4"/>
  <c r="F17" i="4"/>
  <c r="F19" i="4"/>
  <c r="F20" i="4"/>
  <c r="F16" i="4"/>
  <c r="F13" i="4"/>
  <c r="F14" i="4"/>
  <c r="F10" i="4"/>
  <c r="D120" i="4" l="1"/>
  <c r="D121" i="4"/>
  <c r="D122" i="4"/>
  <c r="D123" i="4"/>
  <c r="D125" i="4"/>
  <c r="D126" i="4"/>
  <c r="D130" i="4"/>
  <c r="D131" i="4"/>
  <c r="D132" i="4"/>
  <c r="D133" i="4"/>
  <c r="D135" i="4"/>
  <c r="D136" i="4"/>
  <c r="D137" i="4"/>
  <c r="D138" i="4"/>
  <c r="D140" i="4"/>
  <c r="D143" i="4"/>
  <c r="D153" i="4"/>
  <c r="D161" i="4"/>
  <c r="D164" i="4"/>
  <c r="D165" i="4"/>
  <c r="D13" i="4"/>
  <c r="D115" i="4" l="1"/>
  <c r="D113" i="4"/>
  <c r="D111" i="4"/>
  <c r="D109" i="4"/>
  <c r="D106" i="4"/>
  <c r="D104" i="4"/>
  <c r="D102" i="4"/>
  <c r="D100" i="4"/>
  <c r="D96" i="4"/>
  <c r="D90" i="4"/>
  <c r="D88" i="4"/>
  <c r="D86" i="4"/>
  <c r="D84" i="4"/>
  <c r="D80" i="4"/>
  <c r="D78" i="4"/>
  <c r="D75" i="4"/>
  <c r="D73" i="4"/>
  <c r="D71" i="4"/>
  <c r="D69" i="4"/>
  <c r="D91" i="4"/>
  <c r="D114" i="4"/>
  <c r="D112" i="4"/>
  <c r="D110" i="4"/>
  <c r="D107" i="4"/>
  <c r="D105" i="4"/>
  <c r="D103" i="4"/>
  <c r="D101" i="4"/>
  <c r="D97" i="4"/>
  <c r="D95" i="4"/>
  <c r="D89" i="4"/>
  <c r="D87" i="4"/>
  <c r="D85" i="4"/>
  <c r="D81" i="4"/>
  <c r="D79" i="4"/>
  <c r="D76" i="4"/>
  <c r="D74" i="4"/>
  <c r="D72" i="4"/>
  <c r="D70" i="4"/>
  <c r="D68" i="4"/>
  <c r="D116" i="4"/>
  <c r="D141" i="4" l="1"/>
  <c r="D148" i="4"/>
  <c r="D146" i="4"/>
  <c r="D152" i="4"/>
  <c r="D155" i="4"/>
  <c r="D158" i="4"/>
  <c r="D159" i="4"/>
  <c r="D170" i="4"/>
  <c r="D174" i="4"/>
  <c r="D177" i="4"/>
  <c r="D142" i="4"/>
  <c r="D145" i="4"/>
  <c r="D147" i="4"/>
  <c r="D150" i="4"/>
  <c r="D151" i="4"/>
  <c r="D156" i="4"/>
  <c r="D160" i="4"/>
  <c r="D169" i="4"/>
  <c r="D172" i="4"/>
  <c r="D173" i="4"/>
  <c r="D178" i="4"/>
  <c r="D35" i="4" l="1"/>
  <c r="D33" i="4"/>
  <c r="D44" i="4"/>
  <c r="D42" i="4"/>
  <c r="D40" i="4"/>
  <c r="D38" i="4"/>
  <c r="D46" i="4"/>
  <c r="D50" i="4"/>
  <c r="D54" i="4"/>
  <c r="D52" i="4"/>
  <c r="D57" i="4"/>
  <c r="D63" i="4"/>
  <c r="D61" i="4"/>
  <c r="D59" i="4"/>
  <c r="D128" i="4"/>
  <c r="D31" i="4"/>
  <c r="D34" i="4"/>
  <c r="D32" i="4"/>
  <c r="D37" i="4"/>
  <c r="D43" i="4"/>
  <c r="D41" i="4"/>
  <c r="D39" i="4"/>
  <c r="D47" i="4"/>
  <c r="D55" i="4"/>
  <c r="D53" i="4"/>
  <c r="D51" i="4"/>
  <c r="D64" i="4"/>
  <c r="D62" i="4"/>
  <c r="D60" i="4"/>
  <c r="D58" i="4"/>
  <c r="D127" i="4"/>
  <c r="D11" i="4" l="1"/>
  <c r="D20" i="4"/>
  <c r="D18" i="4"/>
  <c r="D23" i="4"/>
  <c r="D28" i="4"/>
  <c r="D26" i="4"/>
  <c r="D24" i="4"/>
  <c r="D12" i="4"/>
  <c r="D16" i="4"/>
  <c r="D21" i="4"/>
  <c r="D19" i="4"/>
  <c r="D17" i="4"/>
  <c r="D29" i="4"/>
  <c r="D27" i="4"/>
  <c r="D25" i="4"/>
</calcChain>
</file>

<file path=xl/comments1.xml><?xml version="1.0" encoding="utf-8"?>
<comments xmlns="http://schemas.openxmlformats.org/spreadsheetml/2006/main">
  <authors>
    <author>Автор</author>
  </authors>
  <commentList>
    <comment ref="F6" authorId="0">
      <text>
        <r>
          <rPr>
            <sz val="9"/>
            <color indexed="81"/>
            <rFont val="Tahoma"/>
            <family val="2"/>
            <charset val="204"/>
          </rPr>
          <t>Для расчета цены дистрибьютора подставте в ячейку G6 размер дополнительной скидки</t>
        </r>
      </text>
    </comment>
  </commentList>
</comments>
</file>

<file path=xl/sharedStrings.xml><?xml version="1.0" encoding="utf-8"?>
<sst xmlns="http://schemas.openxmlformats.org/spreadsheetml/2006/main" count="751" uniqueCount="329">
  <si>
    <t>Артикул</t>
  </si>
  <si>
    <t>Цвет</t>
  </si>
  <si>
    <t>Полированный</t>
  </si>
  <si>
    <t>600*600*10 мм</t>
  </si>
  <si>
    <t>Pietra Naturale коллекция Crystal</t>
  </si>
  <si>
    <t>G-600/P</t>
  </si>
  <si>
    <t>светло - серый</t>
  </si>
  <si>
    <t>G-610/P</t>
  </si>
  <si>
    <t>серый</t>
  </si>
  <si>
    <t>G-620/P</t>
  </si>
  <si>
    <t>бежевый</t>
  </si>
  <si>
    <t>G-630/P</t>
  </si>
  <si>
    <t>коричневый</t>
  </si>
  <si>
    <t>G-640/P</t>
  </si>
  <si>
    <t>черный</t>
  </si>
  <si>
    <t>Pietra Naturale коллекция Marmo</t>
  </si>
  <si>
    <t>G-310/P</t>
  </si>
  <si>
    <t>светло-серый</t>
  </si>
  <si>
    <t>G-320/P</t>
  </si>
  <si>
    <t>насыщенный синий</t>
  </si>
  <si>
    <t>G-330/P</t>
  </si>
  <si>
    <t>насыщенный песочный</t>
  </si>
  <si>
    <t>G-340/P</t>
  </si>
  <si>
    <t>G-350/P</t>
  </si>
  <si>
    <t>красно-коричневый</t>
  </si>
  <si>
    <t>G-360/P</t>
  </si>
  <si>
    <t>темно-зеленый</t>
  </si>
  <si>
    <t>G-710/P</t>
  </si>
  <si>
    <t>светло-розовый</t>
  </si>
  <si>
    <t>G-720/P</t>
  </si>
  <si>
    <t>светло-коричневый</t>
  </si>
  <si>
    <t>G-730/P</t>
  </si>
  <si>
    <t>желто-коричневый</t>
  </si>
  <si>
    <t>G-740/P</t>
  </si>
  <si>
    <t>G-750/P</t>
  </si>
  <si>
    <t>G-760/P</t>
  </si>
  <si>
    <t>G-770/P</t>
  </si>
  <si>
    <t>желтый</t>
  </si>
  <si>
    <t xml:space="preserve">Pietra Naturale коллекция Travertino </t>
  </si>
  <si>
    <t>G-410/P</t>
  </si>
  <si>
    <t>G-420/P</t>
  </si>
  <si>
    <t>G-430/P</t>
  </si>
  <si>
    <t>G-440/P</t>
  </si>
  <si>
    <t>G-450/P</t>
  </si>
  <si>
    <t>зеленый</t>
  </si>
  <si>
    <t>Коллекция City Style</t>
  </si>
  <si>
    <t>G-110/P</t>
  </si>
  <si>
    <t>G-112/P</t>
  </si>
  <si>
    <t>синий</t>
  </si>
  <si>
    <t>G-115/P</t>
  </si>
  <si>
    <t>горький шоколад</t>
  </si>
  <si>
    <t>G-116/P</t>
  </si>
  <si>
    <t>G-119/P</t>
  </si>
  <si>
    <t>G-120/P</t>
  </si>
  <si>
    <t>G-122/P</t>
  </si>
  <si>
    <t>серый (немецкий)</t>
  </si>
  <si>
    <t>G-130/P</t>
  </si>
  <si>
    <t>розовый</t>
  </si>
  <si>
    <t xml:space="preserve">Коллекция Piccante </t>
  </si>
  <si>
    <t>G-011/P</t>
  </si>
  <si>
    <t>G-014/P</t>
  </si>
  <si>
    <t xml:space="preserve">Глазурованный </t>
  </si>
  <si>
    <t>400*400*9 мм</t>
  </si>
  <si>
    <t>GT-190/gr</t>
  </si>
  <si>
    <t xml:space="preserve">GT-191/gr </t>
  </si>
  <si>
    <t xml:space="preserve">GT-192/gr </t>
  </si>
  <si>
    <t>темно-коричневый</t>
  </si>
  <si>
    <t xml:space="preserve">GT-193/gr </t>
  </si>
  <si>
    <t>венге</t>
  </si>
  <si>
    <t>GRASARO TREND Коллекция  Linen</t>
  </si>
  <si>
    <t xml:space="preserve">GT-140/g </t>
  </si>
  <si>
    <t>серо-бежевый</t>
  </si>
  <si>
    <t xml:space="preserve">GT-141/g </t>
  </si>
  <si>
    <t>светло-бежевый</t>
  </si>
  <si>
    <t xml:space="preserve">GT-142/g </t>
  </si>
  <si>
    <t xml:space="preserve">GT-143/g </t>
  </si>
  <si>
    <t>GRASARO TREND Коллекция  Natural Wood</t>
  </si>
  <si>
    <t>GT-150/gr</t>
  </si>
  <si>
    <t>GT-151/gr</t>
  </si>
  <si>
    <t>GT-152/gr</t>
  </si>
  <si>
    <t>тёмно-коричневый</t>
  </si>
  <si>
    <t>GT-153/gr</t>
  </si>
  <si>
    <t>чёрный</t>
  </si>
  <si>
    <t>GRASARO TREND Коллекция  Wood Antique</t>
  </si>
  <si>
    <t>GT-160/gr</t>
  </si>
  <si>
    <t>GT-161/gr</t>
  </si>
  <si>
    <t>GT-163/gr</t>
  </si>
  <si>
    <t>чёрно-коричневый</t>
  </si>
  <si>
    <t>GT-164/gr</t>
  </si>
  <si>
    <t>GRASARO TREND Коллекция Quartzite</t>
  </si>
  <si>
    <t>GT-170/gr</t>
  </si>
  <si>
    <t>GT-171/gr</t>
  </si>
  <si>
    <t>GT-172/gr</t>
  </si>
  <si>
    <t>GT-173/gr</t>
  </si>
  <si>
    <t>GRASARO TREND Коллекция Volcano Stone</t>
  </si>
  <si>
    <t xml:space="preserve"> GT-020/gr </t>
  </si>
  <si>
    <t xml:space="preserve"> GT-040/gr </t>
  </si>
  <si>
    <t xml:space="preserve"> GT-050/gr </t>
  </si>
  <si>
    <t>айсберг</t>
  </si>
  <si>
    <t xml:space="preserve"> GT-060/gr </t>
  </si>
  <si>
    <t>янтарно-бежевый</t>
  </si>
  <si>
    <t xml:space="preserve"> GT-200/g </t>
  </si>
  <si>
    <t xml:space="preserve"> GT-210/g</t>
  </si>
  <si>
    <t>GT-220/g</t>
  </si>
  <si>
    <t xml:space="preserve"> GT-230/g </t>
  </si>
  <si>
    <t>GRASARO TREND Коллекция Sand stone</t>
  </si>
  <si>
    <t xml:space="preserve"> GT-280/gr </t>
  </si>
  <si>
    <t xml:space="preserve"> GT-290/gr</t>
  </si>
  <si>
    <t>кофе</t>
  </si>
  <si>
    <t>GRASARO TREND Коллекция Old Stone</t>
  </si>
  <si>
    <t xml:space="preserve"> GT-180/gr </t>
  </si>
  <si>
    <t xml:space="preserve"> GT-181/gr </t>
  </si>
  <si>
    <t>терракотовый</t>
  </si>
  <si>
    <t xml:space="preserve"> GT-182/gr </t>
  </si>
  <si>
    <t xml:space="preserve"> GT-183/gr </t>
  </si>
  <si>
    <t>Коллекция Megapolis</t>
  </si>
  <si>
    <t xml:space="preserve"> GT-01/gr </t>
  </si>
  <si>
    <t xml:space="preserve"> GT-02/gr </t>
  </si>
  <si>
    <t xml:space="preserve">Ректифицированный глазурованный </t>
  </si>
  <si>
    <t xml:space="preserve"> GT-01/Rgr </t>
  </si>
  <si>
    <t xml:space="preserve"> GT-02/Rgr </t>
  </si>
  <si>
    <t>300*600*10 мм</t>
  </si>
  <si>
    <t>Ректифицированный  матовый</t>
  </si>
  <si>
    <t xml:space="preserve">Коллекция City Style </t>
  </si>
  <si>
    <t>G-110/RМ</t>
  </si>
  <si>
    <t>G-112/RМ</t>
  </si>
  <si>
    <t>G-115/RМ</t>
  </si>
  <si>
    <t>G-116/RМ</t>
  </si>
  <si>
    <t>G-119/RМ</t>
  </si>
  <si>
    <t>G-120/RМ</t>
  </si>
  <si>
    <t>G-122/RМ</t>
  </si>
  <si>
    <t>G-130/RМ</t>
  </si>
  <si>
    <t>Коллекция Piccante Соль-перец</t>
  </si>
  <si>
    <t>G-011/RМ</t>
  </si>
  <si>
    <t>G-014/RМ</t>
  </si>
  <si>
    <t>G-017/RМ</t>
  </si>
  <si>
    <t>темно-серый</t>
  </si>
  <si>
    <t>G-019/RМ</t>
  </si>
  <si>
    <t xml:space="preserve"> Матовый</t>
  </si>
  <si>
    <t>G-011/М</t>
  </si>
  <si>
    <t>G-014/М</t>
  </si>
  <si>
    <t>G-015/М</t>
  </si>
  <si>
    <t>G-017/М</t>
  </si>
  <si>
    <t>G-019/М</t>
  </si>
  <si>
    <t>300*300*8 мм</t>
  </si>
  <si>
    <t>G-012/М</t>
  </si>
  <si>
    <t>голубой</t>
  </si>
  <si>
    <t>G-016/М</t>
  </si>
  <si>
    <t>G-020/М</t>
  </si>
  <si>
    <t>Коллекция Piccante Ступени</t>
  </si>
  <si>
    <t>G-011/ST</t>
  </si>
  <si>
    <t>G-012/ST</t>
  </si>
  <si>
    <t>G-014/ST</t>
  </si>
  <si>
    <t>G-015/ST</t>
  </si>
  <si>
    <t>G-016/ST</t>
  </si>
  <si>
    <t>G-017/ST</t>
  </si>
  <si>
    <t>G-019/ST</t>
  </si>
  <si>
    <t>G-020/ST</t>
  </si>
  <si>
    <t>Автомобиль (еврофура, 20 т)</t>
  </si>
  <si>
    <t>Ж/д вагон</t>
  </si>
  <si>
    <t xml:space="preserve">количество поддонов </t>
  </si>
  <si>
    <t>Матовый 300 х 300 х 8</t>
  </si>
  <si>
    <t>13 / 1,17</t>
  </si>
  <si>
    <t>60 / 70,2</t>
  </si>
  <si>
    <t>9 / 1,44</t>
  </si>
  <si>
    <t>52 /74,88</t>
  </si>
  <si>
    <t>56 /80,64</t>
  </si>
  <si>
    <t>4 / 1,44</t>
  </si>
  <si>
    <t>36 / 51,84</t>
  </si>
  <si>
    <t>Матовый 600 х600 х11*</t>
  </si>
  <si>
    <t>3 / 1,08</t>
  </si>
  <si>
    <t>36 / 38,88</t>
  </si>
  <si>
    <t>Матовый 600 х 600 х 10</t>
  </si>
  <si>
    <t>6/1,08</t>
  </si>
  <si>
    <t>600 х 600</t>
  </si>
  <si>
    <t>Тип элемента</t>
  </si>
  <si>
    <t>Формат плитки</t>
  </si>
  <si>
    <t>Формат коробки</t>
  </si>
  <si>
    <t>Тип поверхности</t>
  </si>
  <si>
    <t xml:space="preserve">Количество в индивидуальной упаковке, шт. </t>
  </si>
  <si>
    <t>Вес индивидуальной упаковки, кг.</t>
  </si>
  <si>
    <t>Глазурованная</t>
  </si>
  <si>
    <t>Декоры</t>
  </si>
  <si>
    <t>400х400х9 мм</t>
  </si>
  <si>
    <t>400х400х80мм</t>
  </si>
  <si>
    <t>198х400х9 мм</t>
  </si>
  <si>
    <t>430х220х55мм</t>
  </si>
  <si>
    <t>Фриз</t>
  </si>
  <si>
    <t>400х70х9 мм</t>
  </si>
  <si>
    <t>250х400х80мм</t>
  </si>
  <si>
    <t>Тако</t>
  </si>
  <si>
    <t>70х70х9 мм</t>
  </si>
  <si>
    <t>200х140х70мм</t>
  </si>
  <si>
    <t>95х95х9мм</t>
  </si>
  <si>
    <t>240х270х100мм</t>
  </si>
  <si>
    <t>Мозаика</t>
  </si>
  <si>
    <t>300х300х9 мм</t>
  </si>
  <si>
    <t>300х300х150мм</t>
  </si>
  <si>
    <t>Калибр</t>
  </si>
  <si>
    <t>Размер, мм</t>
  </si>
  <si>
    <t>300 х 300</t>
  </si>
  <si>
    <t>400 х 400</t>
  </si>
  <si>
    <t>294,2 - 295,4</t>
  </si>
  <si>
    <t>395,6 - 396,5</t>
  </si>
  <si>
    <t>592,5 - 594,1</t>
  </si>
  <si>
    <t>295,5 - 296,7</t>
  </si>
  <si>
    <t>396,6 - 397,5</t>
  </si>
  <si>
    <t>594,2 - 595,8</t>
  </si>
  <si>
    <t>296,8 - 298,0</t>
  </si>
  <si>
    <t>397,6 - 398,5</t>
  </si>
  <si>
    <t>595,9 - 597,5</t>
  </si>
  <si>
    <t>298,1 - 299,3</t>
  </si>
  <si>
    <t>398,6 - 399,5</t>
  </si>
  <si>
    <t>597,6 - 599,2</t>
  </si>
  <si>
    <t>299,4 - 300,6</t>
  </si>
  <si>
    <t>399,6 - 400,5</t>
  </si>
  <si>
    <t>599,3 - 600,9</t>
  </si>
  <si>
    <t>300,7 - 301,9</t>
  </si>
  <si>
    <t>400,6 - 401,5</t>
  </si>
  <si>
    <t>601,0 - 602,6</t>
  </si>
  <si>
    <t>302,0 - 303,2</t>
  </si>
  <si>
    <t>401,6 - 402,5</t>
  </si>
  <si>
    <t>602,7 - 604,3</t>
  </si>
  <si>
    <t>303,3 - 304,5</t>
  </si>
  <si>
    <t>402,6 - 403,5</t>
  </si>
  <si>
    <t>604,4 - 606,0</t>
  </si>
  <si>
    <t>Норма упаковки и отгрузки  декоративных элементов к керамическому граниту GRASARO TREND</t>
  </si>
  <si>
    <t>Таблица калибров керамогранита GRASARO</t>
  </si>
  <si>
    <t xml:space="preserve">Наименование товара </t>
  </si>
  <si>
    <t>Керамический гранит  TM GRASARO 1 СОРТ</t>
  </si>
  <si>
    <t>Цены указаны с НДС</t>
  </si>
  <si>
    <t xml:space="preserve">Pietra Naturale коллекция Atlantide </t>
  </si>
  <si>
    <t>GT-191/gr</t>
  </si>
  <si>
    <t>GT-192/gr</t>
  </si>
  <si>
    <t>GT-193/gr</t>
  </si>
  <si>
    <t>GT-140/g</t>
  </si>
  <si>
    <t>GT-141/g</t>
  </si>
  <si>
    <t>GT-142/g</t>
  </si>
  <si>
    <t>GT-143/g</t>
  </si>
  <si>
    <t>Ректифицированный  глазурованный</t>
  </si>
  <si>
    <t>Ректифицированный матовый</t>
  </si>
  <si>
    <t>Региональный прайс-лист с рекомендованными ценами на продукцию и услуги TM GRASARO для Самары и Самарской области</t>
  </si>
  <si>
    <t>Керамический гранит 1 СОРТ</t>
  </si>
  <si>
    <t xml:space="preserve">300*600*10 мм </t>
  </si>
  <si>
    <t>GT-10/Rg</t>
  </si>
  <si>
    <t>GT-11/Rg</t>
  </si>
  <si>
    <t>GT-12/Rg</t>
  </si>
  <si>
    <t>G-100/RM</t>
  </si>
  <si>
    <t>48/51,84</t>
  </si>
  <si>
    <t>4/1,44</t>
  </si>
  <si>
    <t>36/51,84</t>
  </si>
  <si>
    <t>G-100/RМ</t>
  </si>
  <si>
    <t>Матовый</t>
  </si>
  <si>
    <t>Базовая скидка</t>
  </si>
  <si>
    <t>Розничная  цена, руб./м2</t>
  </si>
  <si>
    <t xml:space="preserve">   </t>
  </si>
  <si>
    <t>Цена дистрибьютора со скидкой, руб./м2</t>
  </si>
  <si>
    <t>Региональная наценка за доставку, руб./м2</t>
  </si>
  <si>
    <t>На КГП с глазурованной поверхностью, %</t>
  </si>
  <si>
    <t>На КГП с матовой и полированной поверхностью, %</t>
  </si>
  <si>
    <t>На декоративные элементы, %</t>
  </si>
  <si>
    <t>Дополнительная скидка по результатам предыдущего квартала, %</t>
  </si>
  <si>
    <t>Керамогранит
 ТМ GRASARO</t>
  </si>
  <si>
    <t>Количество коробок на поддоне (шт./  кв.м.)</t>
  </si>
  <si>
    <t>*Цены указаны с НДС</t>
  </si>
  <si>
    <r>
      <t xml:space="preserve">супер-белая </t>
    </r>
    <r>
      <rPr>
        <sz val="11"/>
        <color rgb="FFFF0000"/>
        <rFont val="Arial Narrow"/>
        <family val="2"/>
        <charset val="204"/>
      </rPr>
      <t>НОВИНКА!!!</t>
    </r>
  </si>
  <si>
    <r>
      <t xml:space="preserve">GRASARO TREND Коллекция  Veneer </t>
    </r>
    <r>
      <rPr>
        <b/>
        <sz val="11"/>
        <color rgb="FFFF0000"/>
        <rFont val="Arial Narrow"/>
        <family val="2"/>
        <charset val="204"/>
      </rPr>
      <t>НОВИНКА!!!</t>
    </r>
  </si>
  <si>
    <r>
      <t xml:space="preserve">GRASARO TREND Коллекция Satin tile </t>
    </r>
    <r>
      <rPr>
        <b/>
        <sz val="11"/>
        <color rgb="FFFF0000"/>
        <rFont val="Arial Narrow"/>
        <family val="2"/>
        <charset val="204"/>
      </rPr>
      <t>РАСПРОДАЖА!!!</t>
    </r>
  </si>
  <si>
    <r>
      <t xml:space="preserve">Коллекция Parquet </t>
    </r>
    <r>
      <rPr>
        <b/>
        <sz val="11"/>
        <color rgb="FFFF0000"/>
        <rFont val="Arial Narrow"/>
        <family val="2"/>
        <charset val="204"/>
      </rPr>
      <t>НОВИНКА!!!</t>
    </r>
  </si>
  <si>
    <r>
      <t>* -</t>
    </r>
    <r>
      <rPr>
        <i/>
        <sz val="11"/>
        <color theme="1"/>
        <rFont val="Arial Narrow"/>
        <family val="2"/>
        <charset val="204"/>
      </rPr>
      <t xml:space="preserve"> для продукции, произведенной после 15 апреля 2009 года</t>
    </r>
  </si>
  <si>
    <r>
      <t>** -</t>
    </r>
    <r>
      <rPr>
        <i/>
        <sz val="11"/>
        <color theme="1"/>
        <rFont val="Arial Narrow"/>
        <family val="2"/>
        <charset val="204"/>
      </rPr>
      <t xml:space="preserve"> для продукции, произведенной  с марта  2013 года</t>
    </r>
  </si>
  <si>
    <t xml:space="preserve">Количество плиток в коробке (шт. / кв.м.) </t>
  </si>
  <si>
    <t>Полированный                            600х600х10</t>
  </si>
  <si>
    <t>Матовый, глазурованный 300х600х10</t>
  </si>
  <si>
    <t>количество кв.м.</t>
  </si>
  <si>
    <t>Директор по продвижению КГП</t>
  </si>
  <si>
    <t>___________________Воронцов И.И.</t>
  </si>
  <si>
    <t>Норма упаковки и отгрузки  керамического гранита TM GRASARO:</t>
  </si>
  <si>
    <t>Глазурованный 
600 х 600 х 10</t>
  </si>
  <si>
    <t>Глазурованный, матовый 400х400х9</t>
  </si>
  <si>
    <t>Глазурованный, матовый **   400х400х9</t>
  </si>
  <si>
    <t>Цена для торговых и строительных компаний, руб./м2</t>
  </si>
  <si>
    <r>
      <t>Базовый прайс-лист на продукцию  TM GRASARO для РФ</t>
    </r>
    <r>
      <rPr>
        <sz val="12"/>
        <color theme="1"/>
        <rFont val="Arial Narrow"/>
        <family val="2"/>
        <charset val="204"/>
      </rPr>
      <t xml:space="preserve"> </t>
    </r>
  </si>
  <si>
    <r>
      <rPr>
        <b/>
        <sz val="8"/>
        <color theme="1"/>
        <rFont val="Arial"/>
        <family val="2"/>
        <charset val="204"/>
      </rPr>
      <t>СИСТЕМА СКИДОК ДЛЯ ДИСТРИБЬЮТОРОВ ТМ GRASARO:</t>
    </r>
    <r>
      <rPr>
        <sz val="8"/>
        <color theme="1"/>
        <rFont val="Arial"/>
        <family val="2"/>
        <charset val="204"/>
      </rPr>
      <t xml:space="preserve">
1.Базовая дистрибьюторская скидка от базовой цены.  Предоставляется Дистрибьютору независимо от результатов его работы и составляет: 
-12 % для керамогранита c матовой и полированной поверхностью (Сity Style, Piccante, Travertino, Marmo, Crystal, Atlantide);
-16% для керамогранита с глазурованной поверхностью (Parquеt, Megapolis, Old Stone, Volcano Stone, Sand Stone, Quartzite, Linen, Natural Wood, Antique Wood, Veneer, Satin);
- 20 % для декоративных элементов.
2.Дополнительная дистрибьюторская скидка. Рассчитывается и устанавливается на квартал. Максимальный размер скидки составляет 10 %:
- До 4 %  - скидка за выполнение плана по ассортиментным группам за предыдущий квартал;
- До 6 % - скидка за фактический объем отгрузок продукции 1 сорта в рублях за предыдущий квартал:
      До 3 000 000 рублей - 0 %;
      От 3 000 000 до 6 000 000 - 2 %;
      От 6 000 000 до  9 000 000 - 4%;
      Свыше 9 000 000 рублей - 6%. 
</t>
    </r>
    <r>
      <rPr>
        <b/>
        <sz val="8"/>
        <color theme="1"/>
        <rFont val="Arial"/>
        <family val="2"/>
        <charset val="204"/>
      </rPr>
      <t xml:space="preserve">
</t>
    </r>
    <r>
      <rPr>
        <sz val="8"/>
        <color theme="1"/>
        <rFont val="Arial"/>
        <family val="2"/>
        <charset val="204"/>
      </rPr>
      <t xml:space="preserve">
</t>
    </r>
  </si>
  <si>
    <t xml:space="preserve">Действителен с 01.01.2014г. </t>
  </si>
  <si>
    <t xml:space="preserve">Коллекция Parguet </t>
  </si>
  <si>
    <t xml:space="preserve">GRASARO TREND Коллекция  Linen </t>
  </si>
  <si>
    <t xml:space="preserve">GRASARO TREND Коллекция  Veneer </t>
  </si>
  <si>
    <t xml:space="preserve"> GT-271/g</t>
  </si>
  <si>
    <t xml:space="preserve"> GT-270/g</t>
  </si>
  <si>
    <t xml:space="preserve"> GT-101/g</t>
  </si>
  <si>
    <t xml:space="preserve"> GT-102/g</t>
  </si>
  <si>
    <t xml:space="preserve"> GT-240/gr</t>
  </si>
  <si>
    <t xml:space="preserve"> GT-241/gr</t>
  </si>
  <si>
    <t xml:space="preserve"> GT-242/gr</t>
  </si>
  <si>
    <t xml:space="preserve"> GT-243/gr</t>
  </si>
  <si>
    <t xml:space="preserve"> GT-260/gr</t>
  </si>
  <si>
    <t xml:space="preserve"> GT-261/gr</t>
  </si>
  <si>
    <t xml:space="preserve"> GT-262/gr</t>
  </si>
  <si>
    <t xml:space="preserve"> GT-263/gr</t>
  </si>
  <si>
    <t xml:space="preserve"> GT-500/gr</t>
  </si>
  <si>
    <t xml:space="preserve"> GT-501/gr</t>
  </si>
  <si>
    <t xml:space="preserve"> GT-502/gr</t>
  </si>
  <si>
    <t xml:space="preserve"> GT-503/gr</t>
  </si>
  <si>
    <t xml:space="preserve"> GT-510/gr</t>
  </si>
  <si>
    <t xml:space="preserve"> GT-511/gr</t>
  </si>
  <si>
    <t xml:space="preserve"> GT-512/gr</t>
  </si>
  <si>
    <t>серо-коричневый</t>
  </si>
  <si>
    <t>бежево-серый</t>
  </si>
  <si>
    <t>бежево-коричневый</t>
  </si>
  <si>
    <t xml:space="preserve">супер-белая </t>
  </si>
  <si>
    <r>
      <t xml:space="preserve">GRASARO TREND Коллекция Classic Marble </t>
    </r>
    <r>
      <rPr>
        <b/>
        <sz val="11"/>
        <color rgb="FFFF0000"/>
        <rFont val="Arial Narrow"/>
        <family val="2"/>
        <charset val="204"/>
      </rPr>
      <t>НОВИНКА!!!</t>
    </r>
  </si>
  <si>
    <r>
      <t>GRASARO TREND Коллекция Imperador</t>
    </r>
    <r>
      <rPr>
        <b/>
        <sz val="11"/>
        <color rgb="FFFF0000"/>
        <rFont val="Arial Narrow"/>
        <family val="2"/>
        <charset val="204"/>
      </rPr>
      <t xml:space="preserve"> НОВИНКА!!!</t>
    </r>
  </si>
  <si>
    <r>
      <t xml:space="preserve">GRASARO TREND Коллекция Tivoli </t>
    </r>
    <r>
      <rPr>
        <b/>
        <sz val="11"/>
        <color rgb="FFFF0000"/>
        <rFont val="Arial Narrow"/>
        <family val="2"/>
        <charset val="204"/>
      </rPr>
      <t>НОВИНКА!!!</t>
    </r>
  </si>
  <si>
    <r>
      <t xml:space="preserve">GRASARO TREND Коллекция Svalbard </t>
    </r>
    <r>
      <rPr>
        <b/>
        <sz val="11"/>
        <color rgb="FFFF0000"/>
        <rFont val="Arial Narrow"/>
        <family val="2"/>
        <charset val="204"/>
      </rPr>
      <t>НОВИНКА!!!</t>
    </r>
  </si>
  <si>
    <r>
      <t xml:space="preserve">GRASARO TREND Коллекция Parquet Art </t>
    </r>
    <r>
      <rPr>
        <b/>
        <sz val="11"/>
        <color rgb="FFFF0000"/>
        <rFont val="Arial Narrow"/>
        <family val="2"/>
        <charset val="204"/>
      </rPr>
      <t>НОВИНКА!!!</t>
    </r>
  </si>
  <si>
    <r>
      <t xml:space="preserve">GRASARO TREND Коллекция Pave Style </t>
    </r>
    <r>
      <rPr>
        <b/>
        <sz val="11"/>
        <color rgb="FFFF0000"/>
        <rFont val="Arial Narrow"/>
        <family val="2"/>
        <charset val="204"/>
      </rPr>
      <t>НОВИНКА!!!</t>
    </r>
  </si>
  <si>
    <t xml:space="preserve">Действителен с 01.05.2014г. </t>
  </si>
  <si>
    <t>белоснежный глянцевый</t>
  </si>
  <si>
    <t>белоснежный матовый</t>
  </si>
  <si>
    <t xml:space="preserve"> G-810/P</t>
  </si>
  <si>
    <t xml:space="preserve"> G-820/P</t>
  </si>
  <si>
    <t xml:space="preserve"> G-830/P</t>
  </si>
  <si>
    <t xml:space="preserve"> G-840/P</t>
  </si>
  <si>
    <r>
      <t xml:space="preserve">Коллекция Colonial Gold </t>
    </r>
    <r>
      <rPr>
        <b/>
        <sz val="11"/>
        <color rgb="FFFF0000"/>
        <rFont val="Arial Narrow"/>
        <family val="2"/>
        <charset val="204"/>
      </rPr>
      <t>НОВИНКА!!!</t>
    </r>
  </si>
  <si>
    <t xml:space="preserve">Розничная цена, руб./м2 </t>
  </si>
  <si>
    <t xml:space="preserve">Pietra Naturale коллекция Atlantide  </t>
  </si>
  <si>
    <r>
      <t xml:space="preserve">
</t>
    </r>
    <r>
      <rPr>
        <b/>
        <sz val="12"/>
        <rFont val="Arial Narrow"/>
        <family val="2"/>
        <charset val="204"/>
      </rPr>
      <t>УТВЕРЖДАЮ</t>
    </r>
    <r>
      <rPr>
        <sz val="12"/>
        <rFont val="Arial Narrow"/>
        <family val="2"/>
        <charset val="204"/>
      </rPr>
      <t xml:space="preserve">
Генеральный директор
ООО "ТК "Русский Бизнес"
_______________Смирнов И.К.</t>
    </r>
  </si>
  <si>
    <t>Оптовая цена, руб./м2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</si>
</sst>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sz val="11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b/>
      <sz val="11"/>
      <color rgb="FF000000"/>
      <name val="Arial Narrow"/>
      <family val="2"/>
      <charset val="204"/>
    </font>
    <font>
      <sz val="8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1"/>
      <name val="Arial Narrow"/>
      <family val="2"/>
      <charset val="204"/>
    </font>
    <font>
      <b/>
      <sz val="11"/>
      <color rgb="FFFFFFFF"/>
      <name val="Arial Narrow"/>
      <family val="2"/>
      <charset val="204"/>
    </font>
    <font>
      <b/>
      <sz val="11"/>
      <color theme="0"/>
      <name val="Arial Narrow"/>
      <family val="2"/>
      <charset val="204"/>
    </font>
    <font>
      <sz val="11"/>
      <color rgb="FF000000"/>
      <name val="Arial Narrow"/>
      <family val="2"/>
      <charset val="204"/>
    </font>
    <font>
      <sz val="11"/>
      <color rgb="FFFF0000"/>
      <name val="Arial Narrow"/>
      <family val="2"/>
      <charset val="204"/>
    </font>
    <font>
      <b/>
      <sz val="11"/>
      <color rgb="FFFF0000"/>
      <name val="Arial Narrow"/>
      <family val="2"/>
      <charset val="204"/>
    </font>
    <font>
      <b/>
      <sz val="12"/>
      <color theme="1"/>
      <name val="Arial Narrow"/>
      <family val="2"/>
      <charset val="204"/>
    </font>
    <font>
      <sz val="11"/>
      <color rgb="FFFFFFFF"/>
      <name val="Arial Narrow"/>
      <family val="2"/>
      <charset val="204"/>
    </font>
    <font>
      <i/>
      <sz val="11"/>
      <color theme="1"/>
      <name val="Arial Narrow"/>
      <family val="2"/>
      <charset val="204"/>
    </font>
    <font>
      <sz val="10"/>
      <name val="Arial Cyr"/>
      <charset val="204"/>
    </font>
    <font>
      <b/>
      <sz val="12"/>
      <name val="Arial"/>
      <family val="2"/>
      <charset val="204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  <font>
      <b/>
      <sz val="11"/>
      <name val="Arial Narrow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465C24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FED09E"/>
        <bgColor indexed="64"/>
      </patternFill>
    </fill>
    <fill>
      <patternFill patternType="solid">
        <fgColor rgb="FFCFD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7" fillId="0" borderId="0"/>
  </cellStyleXfs>
  <cellXfs count="1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left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8" fillId="0" borderId="0" xfId="0" applyFont="1" applyBorder="1"/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0" fontId="12" fillId="0" borderId="1" xfId="0" applyFont="1" applyBorder="1" applyAlignment="1">
      <alignment horizontal="center"/>
    </xf>
    <xf numFmtId="0" fontId="16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8" fillId="0" borderId="0" xfId="0" applyFont="1"/>
    <xf numFmtId="0" fontId="11" fillId="0" borderId="8" xfId="0" applyFont="1" applyBorder="1" applyAlignment="1"/>
    <xf numFmtId="0" fontId="11" fillId="0" borderId="8" xfId="0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1" fontId="21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2" fontId="18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vertical="center"/>
    </xf>
    <xf numFmtId="0" fontId="15" fillId="8" borderId="6" xfId="0" applyFont="1" applyFill="1" applyBorder="1" applyAlignment="1">
      <alignment vertical="center" wrapText="1"/>
    </xf>
    <xf numFmtId="0" fontId="15" fillId="8" borderId="1" xfId="0" applyFont="1" applyFill="1" applyBorder="1" applyAlignment="1">
      <alignment wrapText="1"/>
    </xf>
    <xf numFmtId="9" fontId="12" fillId="0" borderId="6" xfId="0" applyNumberFormat="1" applyFont="1" applyBorder="1" applyAlignment="1">
      <alignment horizontal="center"/>
    </xf>
    <xf numFmtId="9" fontId="12" fillId="0" borderId="1" xfId="0" applyNumberFormat="1" applyFont="1" applyBorder="1" applyAlignment="1">
      <alignment horizontal="center"/>
    </xf>
    <xf numFmtId="0" fontId="0" fillId="0" borderId="0" xfId="0" applyFont="1"/>
    <xf numFmtId="0" fontId="4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25" fillId="2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/>
    </xf>
    <xf numFmtId="0" fontId="25" fillId="2" borderId="1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2" fontId="0" fillId="0" borderId="0" xfId="0" applyNumberFormat="1"/>
    <xf numFmtId="0" fontId="18" fillId="0" borderId="1" xfId="0" applyFont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6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 wrapText="1"/>
    </xf>
    <xf numFmtId="0" fontId="31" fillId="5" borderId="5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31" fillId="5" borderId="4" xfId="0" applyFont="1" applyFill="1" applyBorder="1" applyAlignment="1">
      <alignment horizontal="center" vertical="center"/>
    </xf>
    <xf numFmtId="0" fontId="31" fillId="5" borderId="5" xfId="0" applyFont="1" applyFill="1" applyBorder="1" applyAlignment="1">
      <alignment horizontal="center" vertical="center"/>
    </xf>
    <xf numFmtId="0" fontId="31" fillId="5" borderId="6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28" fillId="0" borderId="0" xfId="1" applyFont="1" applyFill="1" applyBorder="1" applyAlignment="1">
      <alignment horizontal="right" vertical="center" wrapText="1"/>
    </xf>
    <xf numFmtId="0" fontId="31" fillId="7" borderId="4" xfId="0" applyFont="1" applyFill="1" applyBorder="1" applyAlignment="1">
      <alignment horizontal="center" vertical="center" wrapText="1"/>
    </xf>
    <xf numFmtId="0" fontId="31" fillId="7" borderId="5" xfId="0" applyFont="1" applyFill="1" applyBorder="1" applyAlignment="1">
      <alignment horizontal="center" vertical="center" wrapText="1"/>
    </xf>
    <xf numFmtId="0" fontId="31" fillId="7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24" fillId="0" borderId="0" xfId="0" applyFont="1" applyBorder="1" applyAlignment="1">
      <alignment horizontal="left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64" fontId="11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КГП прейскурант (2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</xdr:rowOff>
    </xdr:from>
    <xdr:to>
      <xdr:col>2</xdr:col>
      <xdr:colOff>304800</xdr:colOff>
      <xdr:row>0</xdr:row>
      <xdr:rowOff>869675</xdr:rowOff>
    </xdr:to>
    <xdr:pic>
      <xdr:nvPicPr>
        <xdr:cNvPr id="1025" name="Рисунок 3" descr="Описание: GRASAR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1"/>
          <a:ext cx="1914525" cy="869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43897</xdr:colOff>
      <xdr:row>0</xdr:row>
      <xdr:rowOff>64604</xdr:rowOff>
    </xdr:from>
    <xdr:to>
      <xdr:col>2</xdr:col>
      <xdr:colOff>1123950</xdr:colOff>
      <xdr:row>1</xdr:row>
      <xdr:rowOff>342900</xdr:rowOff>
    </xdr:to>
    <xdr:pic>
      <xdr:nvPicPr>
        <xdr:cNvPr id="12" name="Рисунок 3" descr="Описание: GRASAR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047" y="64604"/>
          <a:ext cx="1851578" cy="1011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34"/>
  <sheetViews>
    <sheetView tabSelected="1" view="pageLayout" topLeftCell="A182" zoomScaleNormal="100" workbookViewId="0">
      <selection activeCell="B193" sqref="B193:E194"/>
    </sheetView>
  </sheetViews>
  <sheetFormatPr defaultRowHeight="15" x14ac:dyDescent="0.25"/>
  <cols>
    <col min="1" max="1" width="1.140625" customWidth="1"/>
    <col min="2" max="2" width="24.42578125" customWidth="1"/>
    <col min="3" max="3" width="22.140625" customWidth="1"/>
    <col min="4" max="4" width="18.28515625" customWidth="1"/>
    <col min="5" max="5" width="20.140625" style="7" customWidth="1"/>
  </cols>
  <sheetData>
    <row r="1" spans="2:5" ht="111" customHeight="1" x14ac:dyDescent="0.25">
      <c r="D1" s="98" t="s">
        <v>327</v>
      </c>
      <c r="E1" s="98"/>
    </row>
    <row r="2" spans="2:5" ht="16.5" x14ac:dyDescent="0.3">
      <c r="B2" s="22" t="s">
        <v>282</v>
      </c>
      <c r="E2" s="16"/>
    </row>
    <row r="3" spans="2:5" hidden="1" x14ac:dyDescent="0.25">
      <c r="E3" s="17"/>
    </row>
    <row r="4" spans="2:5" x14ac:dyDescent="0.25">
      <c r="B4" s="4"/>
      <c r="E4" s="6"/>
    </row>
    <row r="5" spans="2:5" ht="16.5" x14ac:dyDescent="0.3">
      <c r="B5" s="23" t="s">
        <v>229</v>
      </c>
      <c r="C5" s="45"/>
      <c r="D5" s="46"/>
      <c r="E5" s="47" t="s">
        <v>317</v>
      </c>
    </row>
    <row r="6" spans="2:5" ht="57" customHeight="1" x14ac:dyDescent="0.25">
      <c r="B6" s="48" t="s">
        <v>228</v>
      </c>
      <c r="C6" s="48" t="s">
        <v>1</v>
      </c>
      <c r="D6" s="48" t="s">
        <v>325</v>
      </c>
      <c r="E6" s="48" t="s">
        <v>328</v>
      </c>
    </row>
    <row r="7" spans="2:5" ht="15" customHeight="1" x14ac:dyDescent="0.25">
      <c r="B7" s="82" t="s">
        <v>2</v>
      </c>
      <c r="C7" s="83"/>
      <c r="D7" s="83"/>
      <c r="E7" s="84"/>
    </row>
    <row r="8" spans="2:5" ht="16.5" x14ac:dyDescent="0.25">
      <c r="B8" s="88" t="s">
        <v>3</v>
      </c>
      <c r="C8" s="89"/>
      <c r="D8" s="89"/>
      <c r="E8" s="90"/>
    </row>
    <row r="9" spans="2:5" ht="16.5" x14ac:dyDescent="0.25">
      <c r="B9" s="76" t="s">
        <v>4</v>
      </c>
      <c r="C9" s="77"/>
      <c r="D9" s="77"/>
      <c r="E9" s="78"/>
    </row>
    <row r="10" spans="2:5" ht="16.5" x14ac:dyDescent="0.25">
      <c r="B10" s="68" t="s">
        <v>5</v>
      </c>
      <c r="C10" s="71" t="s">
        <v>6</v>
      </c>
      <c r="D10" s="33">
        <v>886</v>
      </c>
      <c r="E10" s="52">
        <v>629</v>
      </c>
    </row>
    <row r="11" spans="2:5" ht="16.5" x14ac:dyDescent="0.25">
      <c r="B11" s="68" t="s">
        <v>7</v>
      </c>
      <c r="C11" s="71" t="s">
        <v>8</v>
      </c>
      <c r="D11" s="33">
        <v>939</v>
      </c>
      <c r="E11" s="52">
        <v>664</v>
      </c>
    </row>
    <row r="12" spans="2:5" ht="16.5" x14ac:dyDescent="0.25">
      <c r="B12" s="68" t="s">
        <v>9</v>
      </c>
      <c r="C12" s="71" t="s">
        <v>10</v>
      </c>
      <c r="D12" s="33">
        <v>939</v>
      </c>
      <c r="E12" s="52">
        <v>664</v>
      </c>
    </row>
    <row r="13" spans="2:5" ht="16.5" x14ac:dyDescent="0.25">
      <c r="B13" s="68" t="s">
        <v>11</v>
      </c>
      <c r="C13" s="71" t="s">
        <v>12</v>
      </c>
      <c r="D13" s="33">
        <v>968</v>
      </c>
      <c r="E13" s="52">
        <v>686</v>
      </c>
    </row>
    <row r="14" spans="2:5" ht="16.5" x14ac:dyDescent="0.25">
      <c r="B14" s="68" t="s">
        <v>13</v>
      </c>
      <c r="C14" s="71" t="s">
        <v>14</v>
      </c>
      <c r="D14" s="33">
        <v>975</v>
      </c>
      <c r="E14" s="52">
        <v>690</v>
      </c>
    </row>
    <row r="15" spans="2:5" ht="16.5" x14ac:dyDescent="0.25">
      <c r="B15" s="85" t="s">
        <v>15</v>
      </c>
      <c r="C15" s="86"/>
      <c r="D15" s="86"/>
      <c r="E15" s="87"/>
    </row>
    <row r="16" spans="2:5" ht="16.5" x14ac:dyDescent="0.25">
      <c r="B16" s="68" t="s">
        <v>16</v>
      </c>
      <c r="C16" s="72" t="s">
        <v>17</v>
      </c>
      <c r="D16" s="33">
        <v>836</v>
      </c>
      <c r="E16" s="52">
        <v>608</v>
      </c>
    </row>
    <row r="17" spans="2:5" ht="16.5" x14ac:dyDescent="0.25">
      <c r="B17" s="68" t="s">
        <v>18</v>
      </c>
      <c r="C17" s="72" t="s">
        <v>19</v>
      </c>
      <c r="D17" s="33">
        <v>1039</v>
      </c>
      <c r="E17" s="52">
        <v>751</v>
      </c>
    </row>
    <row r="18" spans="2:5" ht="17.25" customHeight="1" x14ac:dyDescent="0.25">
      <c r="B18" s="68" t="s">
        <v>20</v>
      </c>
      <c r="C18" s="72" t="s">
        <v>21</v>
      </c>
      <c r="D18" s="33">
        <v>888</v>
      </c>
      <c r="E18" s="52">
        <v>645</v>
      </c>
    </row>
    <row r="19" spans="2:5" ht="16.5" x14ac:dyDescent="0.25">
      <c r="B19" s="68" t="s">
        <v>22</v>
      </c>
      <c r="C19" s="72" t="s">
        <v>10</v>
      </c>
      <c r="D19" s="33">
        <v>871</v>
      </c>
      <c r="E19" s="52">
        <v>633</v>
      </c>
    </row>
    <row r="20" spans="2:5" ht="16.5" x14ac:dyDescent="0.25">
      <c r="B20" s="68" t="s">
        <v>23</v>
      </c>
      <c r="C20" s="72" t="s">
        <v>24</v>
      </c>
      <c r="D20" s="33">
        <v>980</v>
      </c>
      <c r="E20" s="52">
        <v>709</v>
      </c>
    </row>
    <row r="21" spans="2:5" ht="16.5" x14ac:dyDescent="0.25">
      <c r="B21" s="68" t="s">
        <v>25</v>
      </c>
      <c r="C21" s="72" t="s">
        <v>26</v>
      </c>
      <c r="D21" s="33">
        <v>945</v>
      </c>
      <c r="E21" s="52">
        <v>685</v>
      </c>
    </row>
    <row r="22" spans="2:5" ht="16.5" x14ac:dyDescent="0.25">
      <c r="B22" s="85" t="s">
        <v>326</v>
      </c>
      <c r="C22" s="86"/>
      <c r="D22" s="86"/>
      <c r="E22" s="87"/>
    </row>
    <row r="23" spans="2:5" ht="16.5" x14ac:dyDescent="0.25">
      <c r="B23" s="68" t="s">
        <v>27</v>
      </c>
      <c r="C23" s="72" t="s">
        <v>28</v>
      </c>
      <c r="D23" s="33">
        <v>875</v>
      </c>
      <c r="E23" s="52">
        <v>635</v>
      </c>
    </row>
    <row r="24" spans="2:5" ht="16.5" x14ac:dyDescent="0.25">
      <c r="B24" s="68" t="s">
        <v>29</v>
      </c>
      <c r="C24" s="72" t="s">
        <v>30</v>
      </c>
      <c r="D24" s="33">
        <v>875</v>
      </c>
      <c r="E24" s="52">
        <v>635</v>
      </c>
    </row>
    <row r="25" spans="2:5" ht="16.5" x14ac:dyDescent="0.25">
      <c r="B25" s="68" t="s">
        <v>31</v>
      </c>
      <c r="C25" s="72" t="s">
        <v>32</v>
      </c>
      <c r="D25" s="33">
        <v>942</v>
      </c>
      <c r="E25" s="52">
        <v>683</v>
      </c>
    </row>
    <row r="26" spans="2:5" ht="16.5" x14ac:dyDescent="0.25">
      <c r="B26" s="68" t="s">
        <v>33</v>
      </c>
      <c r="C26" s="72" t="s">
        <v>14</v>
      </c>
      <c r="D26" s="33">
        <v>994</v>
      </c>
      <c r="E26" s="52">
        <v>719</v>
      </c>
    </row>
    <row r="27" spans="2:5" ht="16.5" x14ac:dyDescent="0.25">
      <c r="B27" s="68" t="s">
        <v>34</v>
      </c>
      <c r="C27" s="72" t="s">
        <v>8</v>
      </c>
      <c r="D27" s="33">
        <v>875</v>
      </c>
      <c r="E27" s="52">
        <v>635</v>
      </c>
    </row>
    <row r="28" spans="2:5" ht="16.5" x14ac:dyDescent="0.25">
      <c r="B28" s="68" t="s">
        <v>35</v>
      </c>
      <c r="C28" s="72" t="s">
        <v>24</v>
      </c>
      <c r="D28" s="33">
        <v>945</v>
      </c>
      <c r="E28" s="52">
        <v>685</v>
      </c>
    </row>
    <row r="29" spans="2:5" ht="16.5" x14ac:dyDescent="0.25">
      <c r="B29" s="68" t="s">
        <v>36</v>
      </c>
      <c r="C29" s="72" t="s">
        <v>37</v>
      </c>
      <c r="D29" s="33">
        <v>876</v>
      </c>
      <c r="E29" s="52">
        <v>636</v>
      </c>
    </row>
    <row r="30" spans="2:5" ht="16.5" x14ac:dyDescent="0.25">
      <c r="B30" s="85" t="s">
        <v>38</v>
      </c>
      <c r="C30" s="86"/>
      <c r="D30" s="86"/>
      <c r="E30" s="87"/>
    </row>
    <row r="31" spans="2:5" ht="16.5" x14ac:dyDescent="0.25">
      <c r="B31" s="68" t="s">
        <v>39</v>
      </c>
      <c r="C31" s="71" t="s">
        <v>17</v>
      </c>
      <c r="D31" s="33">
        <v>866</v>
      </c>
      <c r="E31" s="52">
        <v>629</v>
      </c>
    </row>
    <row r="32" spans="2:5" ht="16.5" x14ac:dyDescent="0.25">
      <c r="B32" s="68" t="s">
        <v>40</v>
      </c>
      <c r="C32" s="71" t="s">
        <v>10</v>
      </c>
      <c r="D32" s="33">
        <v>866</v>
      </c>
      <c r="E32" s="52">
        <v>629</v>
      </c>
    </row>
    <row r="33" spans="2:5" ht="16.5" x14ac:dyDescent="0.25">
      <c r="B33" s="68" t="s">
        <v>41</v>
      </c>
      <c r="C33" s="71" t="s">
        <v>12</v>
      </c>
      <c r="D33" s="33">
        <v>962</v>
      </c>
      <c r="E33" s="52">
        <v>696</v>
      </c>
    </row>
    <row r="34" spans="2:5" ht="16.5" x14ac:dyDescent="0.25">
      <c r="B34" s="68" t="s">
        <v>42</v>
      </c>
      <c r="C34" s="71" t="s">
        <v>14</v>
      </c>
      <c r="D34" s="33">
        <v>915</v>
      </c>
      <c r="E34" s="52">
        <v>663</v>
      </c>
    </row>
    <row r="35" spans="2:5" ht="16.5" x14ac:dyDescent="0.25">
      <c r="B35" s="68" t="s">
        <v>43</v>
      </c>
      <c r="C35" s="71" t="s">
        <v>44</v>
      </c>
      <c r="D35" s="33">
        <v>915</v>
      </c>
      <c r="E35" s="52">
        <v>663</v>
      </c>
    </row>
    <row r="36" spans="2:5" ht="15" customHeight="1" x14ac:dyDescent="0.25">
      <c r="B36" s="79" t="s">
        <v>45</v>
      </c>
      <c r="C36" s="80"/>
      <c r="D36" s="80"/>
      <c r="E36" s="81"/>
    </row>
    <row r="37" spans="2:5" ht="16.5" x14ac:dyDescent="0.25">
      <c r="B37" s="69" t="s">
        <v>46</v>
      </c>
      <c r="C37" s="73" t="s">
        <v>10</v>
      </c>
      <c r="D37" s="33">
        <v>715</v>
      </c>
      <c r="E37" s="52">
        <v>524</v>
      </c>
    </row>
    <row r="38" spans="2:5" ht="16.5" x14ac:dyDescent="0.25">
      <c r="B38" s="69" t="s">
        <v>47</v>
      </c>
      <c r="C38" s="73" t="s">
        <v>48</v>
      </c>
      <c r="D38" s="33">
        <v>1289</v>
      </c>
      <c r="E38" s="52">
        <v>927</v>
      </c>
    </row>
    <row r="39" spans="2:5" ht="16.5" x14ac:dyDescent="0.25">
      <c r="B39" s="69" t="s">
        <v>49</v>
      </c>
      <c r="C39" s="73" t="s">
        <v>50</v>
      </c>
      <c r="D39" s="33">
        <v>1030</v>
      </c>
      <c r="E39" s="52">
        <v>745</v>
      </c>
    </row>
    <row r="40" spans="2:5" ht="16.5" x14ac:dyDescent="0.25">
      <c r="B40" s="69" t="s">
        <v>51</v>
      </c>
      <c r="C40" s="73" t="s">
        <v>44</v>
      </c>
      <c r="D40" s="33">
        <v>957</v>
      </c>
      <c r="E40" s="52">
        <v>693</v>
      </c>
    </row>
    <row r="41" spans="2:5" ht="16.5" x14ac:dyDescent="0.25">
      <c r="B41" s="69" t="s">
        <v>52</v>
      </c>
      <c r="C41" s="73" t="s">
        <v>37</v>
      </c>
      <c r="D41" s="33">
        <v>921</v>
      </c>
      <c r="E41" s="52">
        <v>667</v>
      </c>
    </row>
    <row r="42" spans="2:5" ht="16.5" x14ac:dyDescent="0.25">
      <c r="B42" s="69" t="s">
        <v>53</v>
      </c>
      <c r="C42" s="73" t="s">
        <v>14</v>
      </c>
      <c r="D42" s="33">
        <v>1093</v>
      </c>
      <c r="E42" s="52">
        <v>789</v>
      </c>
    </row>
    <row r="43" spans="2:5" ht="16.5" x14ac:dyDescent="0.25">
      <c r="B43" s="69" t="s">
        <v>54</v>
      </c>
      <c r="C43" s="73" t="s">
        <v>55</v>
      </c>
      <c r="D43" s="33">
        <v>876</v>
      </c>
      <c r="E43" s="52">
        <v>636</v>
      </c>
    </row>
    <row r="44" spans="2:5" ht="16.5" x14ac:dyDescent="0.25">
      <c r="B44" s="69" t="s">
        <v>56</v>
      </c>
      <c r="C44" s="73" t="s">
        <v>57</v>
      </c>
      <c r="D44" s="33">
        <v>947</v>
      </c>
      <c r="E44" s="52">
        <v>686</v>
      </c>
    </row>
    <row r="45" spans="2:5" ht="16.5" x14ac:dyDescent="0.25">
      <c r="B45" s="76" t="s">
        <v>324</v>
      </c>
      <c r="C45" s="77"/>
      <c r="D45" s="77"/>
      <c r="E45" s="78"/>
    </row>
    <row r="46" spans="2:5" ht="16.5" x14ac:dyDescent="0.25">
      <c r="B46" s="69" t="s">
        <v>320</v>
      </c>
      <c r="C46" s="70" t="s">
        <v>8</v>
      </c>
      <c r="D46" s="33">
        <v>909</v>
      </c>
      <c r="E46" s="52">
        <v>660</v>
      </c>
    </row>
    <row r="47" spans="2:5" ht="16.5" x14ac:dyDescent="0.25">
      <c r="B47" s="69" t="s">
        <v>321</v>
      </c>
      <c r="C47" s="70" t="s">
        <v>37</v>
      </c>
      <c r="D47" s="33">
        <v>909</v>
      </c>
      <c r="E47" s="52">
        <v>660</v>
      </c>
    </row>
    <row r="48" spans="2:5" ht="16.5" x14ac:dyDescent="0.25">
      <c r="B48" s="69" t="s">
        <v>322</v>
      </c>
      <c r="C48" s="70" t="s">
        <v>30</v>
      </c>
      <c r="D48" s="33">
        <v>994</v>
      </c>
      <c r="E48" s="52">
        <v>720</v>
      </c>
    </row>
    <row r="49" spans="2:5" ht="16.5" x14ac:dyDescent="0.25">
      <c r="B49" s="69" t="s">
        <v>323</v>
      </c>
      <c r="C49" s="70" t="s">
        <v>136</v>
      </c>
      <c r="D49" s="33">
        <v>1022</v>
      </c>
      <c r="E49" s="52">
        <v>740</v>
      </c>
    </row>
    <row r="50" spans="2:5" ht="15" customHeight="1" x14ac:dyDescent="0.25">
      <c r="B50" s="79" t="s">
        <v>58</v>
      </c>
      <c r="C50" s="80"/>
      <c r="D50" s="80"/>
      <c r="E50" s="81"/>
    </row>
    <row r="51" spans="2:5" ht="16.5" x14ac:dyDescent="0.25">
      <c r="B51" s="68" t="s">
        <v>59</v>
      </c>
      <c r="C51" s="71" t="s">
        <v>17</v>
      </c>
      <c r="D51" s="33">
        <v>732</v>
      </c>
      <c r="E51" s="52">
        <v>535</v>
      </c>
    </row>
    <row r="52" spans="2:5" ht="16.5" x14ac:dyDescent="0.25">
      <c r="B52" s="68" t="s">
        <v>60</v>
      </c>
      <c r="C52" s="71" t="s">
        <v>10</v>
      </c>
      <c r="D52" s="33">
        <v>732</v>
      </c>
      <c r="E52" s="52">
        <v>535</v>
      </c>
    </row>
    <row r="53" spans="2:5" ht="16.5" x14ac:dyDescent="0.25">
      <c r="B53" s="88" t="s">
        <v>243</v>
      </c>
      <c r="C53" s="89"/>
      <c r="D53" s="89"/>
      <c r="E53" s="90"/>
    </row>
    <row r="54" spans="2:5" ht="16.5" x14ac:dyDescent="0.25">
      <c r="B54" s="76" t="s">
        <v>15</v>
      </c>
      <c r="C54" s="77"/>
      <c r="D54" s="77"/>
      <c r="E54" s="78"/>
    </row>
    <row r="55" spans="2:5" ht="16.5" x14ac:dyDescent="0.25">
      <c r="B55" s="68" t="s">
        <v>16</v>
      </c>
      <c r="C55" s="72" t="s">
        <v>17</v>
      </c>
      <c r="D55" s="33">
        <v>869</v>
      </c>
      <c r="E55" s="52">
        <v>631</v>
      </c>
    </row>
    <row r="56" spans="2:5" ht="16.5" x14ac:dyDescent="0.25">
      <c r="B56" s="68" t="s">
        <v>18</v>
      </c>
      <c r="C56" s="72" t="s">
        <v>19</v>
      </c>
      <c r="D56" s="33">
        <v>1072</v>
      </c>
      <c r="E56" s="52">
        <v>774</v>
      </c>
    </row>
    <row r="57" spans="2:5" ht="17.25" customHeight="1" x14ac:dyDescent="0.25">
      <c r="B57" s="68" t="s">
        <v>20</v>
      </c>
      <c r="C57" s="72" t="s">
        <v>21</v>
      </c>
      <c r="D57" s="33">
        <v>921</v>
      </c>
      <c r="E57" s="52">
        <v>668</v>
      </c>
    </row>
    <row r="58" spans="2:5" ht="16.5" x14ac:dyDescent="0.25">
      <c r="B58" s="68" t="s">
        <v>22</v>
      </c>
      <c r="C58" s="72" t="s">
        <v>10</v>
      </c>
      <c r="D58" s="33">
        <v>904</v>
      </c>
      <c r="E58" s="52">
        <v>656</v>
      </c>
    </row>
    <row r="59" spans="2:5" ht="16.5" x14ac:dyDescent="0.25">
      <c r="B59" s="68" t="s">
        <v>23</v>
      </c>
      <c r="C59" s="72" t="s">
        <v>24</v>
      </c>
      <c r="D59" s="33">
        <v>1013</v>
      </c>
      <c r="E59" s="52">
        <v>732</v>
      </c>
    </row>
    <row r="60" spans="2:5" ht="16.5" x14ac:dyDescent="0.25">
      <c r="B60" s="68" t="s">
        <v>25</v>
      </c>
      <c r="C60" s="72" t="s">
        <v>26</v>
      </c>
      <c r="D60" s="33">
        <v>978</v>
      </c>
      <c r="E60" s="52">
        <v>708</v>
      </c>
    </row>
    <row r="61" spans="2:5" ht="15" customHeight="1" x14ac:dyDescent="0.25">
      <c r="B61" s="79" t="s">
        <v>45</v>
      </c>
      <c r="C61" s="80"/>
      <c r="D61" s="80"/>
      <c r="E61" s="81"/>
    </row>
    <row r="62" spans="2:5" ht="16.5" x14ac:dyDescent="0.25">
      <c r="B62" s="69" t="s">
        <v>46</v>
      </c>
      <c r="C62" s="73" t="s">
        <v>10</v>
      </c>
      <c r="D62" s="33">
        <v>749</v>
      </c>
      <c r="E62" s="52">
        <v>548</v>
      </c>
    </row>
    <row r="63" spans="2:5" ht="16.5" x14ac:dyDescent="0.25">
      <c r="B63" s="69" t="s">
        <v>47</v>
      </c>
      <c r="C63" s="73" t="s">
        <v>48</v>
      </c>
      <c r="D63" s="33">
        <v>1322</v>
      </c>
      <c r="E63" s="52">
        <v>950</v>
      </c>
    </row>
    <row r="64" spans="2:5" ht="16.5" x14ac:dyDescent="0.25">
      <c r="B64" s="69" t="s">
        <v>49</v>
      </c>
      <c r="C64" s="73" t="s">
        <v>50</v>
      </c>
      <c r="D64" s="33">
        <v>1063</v>
      </c>
      <c r="E64" s="52">
        <v>767</v>
      </c>
    </row>
    <row r="65" spans="2:5" ht="16.5" x14ac:dyDescent="0.25">
      <c r="B65" s="69" t="s">
        <v>51</v>
      </c>
      <c r="C65" s="73" t="s">
        <v>44</v>
      </c>
      <c r="D65" s="33">
        <v>989</v>
      </c>
      <c r="E65" s="52">
        <v>716</v>
      </c>
    </row>
    <row r="66" spans="2:5" ht="16.5" x14ac:dyDescent="0.25">
      <c r="B66" s="69" t="s">
        <v>52</v>
      </c>
      <c r="C66" s="73" t="s">
        <v>37</v>
      </c>
      <c r="D66" s="33">
        <v>954</v>
      </c>
      <c r="E66" s="52">
        <v>691</v>
      </c>
    </row>
    <row r="67" spans="2:5" ht="16.5" x14ac:dyDescent="0.25">
      <c r="B67" s="69" t="s">
        <v>53</v>
      </c>
      <c r="C67" s="73" t="s">
        <v>14</v>
      </c>
      <c r="D67" s="33">
        <v>1126</v>
      </c>
      <c r="E67" s="52">
        <v>812</v>
      </c>
    </row>
    <row r="68" spans="2:5" ht="16.5" x14ac:dyDescent="0.25">
      <c r="B68" s="69" t="s">
        <v>54</v>
      </c>
      <c r="C68" s="73" t="s">
        <v>55</v>
      </c>
      <c r="D68" s="33">
        <v>909</v>
      </c>
      <c r="E68" s="52">
        <v>659</v>
      </c>
    </row>
    <row r="69" spans="2:5" ht="16.5" x14ac:dyDescent="0.25">
      <c r="B69" s="69" t="s">
        <v>56</v>
      </c>
      <c r="C69" s="73" t="s">
        <v>57</v>
      </c>
      <c r="D69" s="33">
        <v>980</v>
      </c>
      <c r="E69" s="52">
        <v>709</v>
      </c>
    </row>
    <row r="70" spans="2:5" ht="15" customHeight="1" x14ac:dyDescent="0.25">
      <c r="B70" s="82" t="s">
        <v>122</v>
      </c>
      <c r="C70" s="83"/>
      <c r="D70" s="83"/>
      <c r="E70" s="84"/>
    </row>
    <row r="71" spans="2:5" ht="16.5" x14ac:dyDescent="0.25">
      <c r="B71" s="88" t="s">
        <v>3</v>
      </c>
      <c r="C71" s="89"/>
      <c r="D71" s="89"/>
      <c r="E71" s="90"/>
    </row>
    <row r="72" spans="2:5" ht="15" customHeight="1" x14ac:dyDescent="0.25">
      <c r="B72" s="92" t="s">
        <v>123</v>
      </c>
      <c r="C72" s="93"/>
      <c r="D72" s="93"/>
      <c r="E72" s="94"/>
    </row>
    <row r="73" spans="2:5" ht="15" customHeight="1" x14ac:dyDescent="0.25">
      <c r="B73" s="74" t="s">
        <v>247</v>
      </c>
      <c r="C73" s="74" t="s">
        <v>310</v>
      </c>
      <c r="D73" s="52">
        <v>669</v>
      </c>
      <c r="E73" s="52">
        <v>491</v>
      </c>
    </row>
    <row r="74" spans="2:5" ht="16.5" x14ac:dyDescent="0.25">
      <c r="B74" s="69" t="s">
        <v>124</v>
      </c>
      <c r="C74" s="70" t="s">
        <v>10</v>
      </c>
      <c r="D74" s="52">
        <v>627</v>
      </c>
      <c r="E74" s="52">
        <v>462</v>
      </c>
    </row>
    <row r="75" spans="2:5" ht="16.5" x14ac:dyDescent="0.25">
      <c r="B75" s="69" t="s">
        <v>125</v>
      </c>
      <c r="C75" s="70" t="s">
        <v>48</v>
      </c>
      <c r="D75" s="52">
        <v>998</v>
      </c>
      <c r="E75" s="52">
        <v>722</v>
      </c>
    </row>
    <row r="76" spans="2:5" ht="16.5" x14ac:dyDescent="0.25">
      <c r="B76" s="69" t="s">
        <v>126</v>
      </c>
      <c r="C76" s="70" t="s">
        <v>50</v>
      </c>
      <c r="D76" s="52">
        <v>817</v>
      </c>
      <c r="E76" s="52">
        <v>594</v>
      </c>
    </row>
    <row r="77" spans="2:5" ht="16.5" x14ac:dyDescent="0.25">
      <c r="B77" s="69" t="s">
        <v>127</v>
      </c>
      <c r="C77" s="70" t="s">
        <v>44</v>
      </c>
      <c r="D77" s="52">
        <v>809</v>
      </c>
      <c r="E77" s="52">
        <v>588</v>
      </c>
    </row>
    <row r="78" spans="2:5" ht="16.5" x14ac:dyDescent="0.25">
      <c r="B78" s="69" t="s">
        <v>128</v>
      </c>
      <c r="C78" s="70" t="s">
        <v>37</v>
      </c>
      <c r="D78" s="52">
        <v>704</v>
      </c>
      <c r="E78" s="52">
        <v>515</v>
      </c>
    </row>
    <row r="79" spans="2:5" ht="16.5" x14ac:dyDescent="0.25">
      <c r="B79" s="69" t="s">
        <v>129</v>
      </c>
      <c r="C79" s="70" t="s">
        <v>14</v>
      </c>
      <c r="D79" s="52">
        <v>810</v>
      </c>
      <c r="E79" s="52">
        <v>590</v>
      </c>
    </row>
    <row r="80" spans="2:5" ht="16.5" x14ac:dyDescent="0.25">
      <c r="B80" s="69" t="s">
        <v>130</v>
      </c>
      <c r="C80" s="70" t="s">
        <v>55</v>
      </c>
      <c r="D80" s="52">
        <v>689</v>
      </c>
      <c r="E80" s="52">
        <v>505</v>
      </c>
    </row>
    <row r="81" spans="2:6" ht="16.5" x14ac:dyDescent="0.25">
      <c r="B81" s="69" t="s">
        <v>131</v>
      </c>
      <c r="C81" s="70" t="s">
        <v>57</v>
      </c>
      <c r="D81" s="52">
        <v>736</v>
      </c>
      <c r="E81" s="52">
        <v>538</v>
      </c>
    </row>
    <row r="82" spans="2:6" ht="15" customHeight="1" x14ac:dyDescent="0.25">
      <c r="B82" s="79" t="s">
        <v>132</v>
      </c>
      <c r="C82" s="80"/>
      <c r="D82" s="80"/>
      <c r="E82" s="81"/>
    </row>
    <row r="83" spans="2:6" ht="16.5" x14ac:dyDescent="0.25">
      <c r="B83" s="69" t="s">
        <v>133</v>
      </c>
      <c r="C83" s="70" t="s">
        <v>17</v>
      </c>
      <c r="D83" s="33">
        <v>589</v>
      </c>
      <c r="E83" s="52">
        <v>434</v>
      </c>
    </row>
    <row r="84" spans="2:6" ht="16.5" x14ac:dyDescent="0.25">
      <c r="B84" s="69" t="s">
        <v>134</v>
      </c>
      <c r="C84" s="70" t="s">
        <v>10</v>
      </c>
      <c r="D84" s="33">
        <v>589</v>
      </c>
      <c r="E84" s="52">
        <v>434</v>
      </c>
    </row>
    <row r="85" spans="2:6" ht="16.5" x14ac:dyDescent="0.25">
      <c r="B85" s="69" t="s">
        <v>135</v>
      </c>
      <c r="C85" s="69" t="s">
        <v>136</v>
      </c>
      <c r="D85" s="33">
        <v>605</v>
      </c>
      <c r="E85" s="52">
        <v>446</v>
      </c>
    </row>
    <row r="86" spans="2:6" ht="16.5" x14ac:dyDescent="0.25">
      <c r="B86" s="69" t="s">
        <v>137</v>
      </c>
      <c r="C86" s="69" t="s">
        <v>37</v>
      </c>
      <c r="D86" s="33">
        <v>725</v>
      </c>
      <c r="E86" s="52">
        <v>529</v>
      </c>
    </row>
    <row r="87" spans="2:6" ht="16.5" x14ac:dyDescent="0.25">
      <c r="B87" s="88" t="s">
        <v>121</v>
      </c>
      <c r="C87" s="89"/>
      <c r="D87" s="89"/>
      <c r="E87" s="90"/>
      <c r="F87" s="5"/>
    </row>
    <row r="88" spans="2:6" ht="15" customHeight="1" x14ac:dyDescent="0.25">
      <c r="B88" s="92" t="s">
        <v>123</v>
      </c>
      <c r="C88" s="93"/>
      <c r="D88" s="93"/>
      <c r="E88" s="94"/>
    </row>
    <row r="89" spans="2:6" ht="16.5" x14ac:dyDescent="0.25">
      <c r="B89" s="50" t="s">
        <v>124</v>
      </c>
      <c r="C89" s="51" t="s">
        <v>10</v>
      </c>
      <c r="D89" s="33">
        <v>662</v>
      </c>
      <c r="E89" s="52">
        <v>486</v>
      </c>
    </row>
    <row r="90" spans="2:6" ht="16.5" x14ac:dyDescent="0.25">
      <c r="B90" s="50" t="s">
        <v>125</v>
      </c>
      <c r="C90" s="51" t="s">
        <v>48</v>
      </c>
      <c r="D90" s="33">
        <v>1031</v>
      </c>
      <c r="E90" s="52">
        <v>745</v>
      </c>
    </row>
    <row r="91" spans="2:6" ht="16.5" x14ac:dyDescent="0.25">
      <c r="B91" s="50" t="s">
        <v>126</v>
      </c>
      <c r="C91" s="51" t="s">
        <v>50</v>
      </c>
      <c r="D91" s="33">
        <v>850</v>
      </c>
      <c r="E91" s="52">
        <v>617</v>
      </c>
    </row>
    <row r="92" spans="2:6" ht="16.5" x14ac:dyDescent="0.25">
      <c r="B92" s="50" t="s">
        <v>127</v>
      </c>
      <c r="C92" s="51" t="s">
        <v>44</v>
      </c>
      <c r="D92" s="33">
        <v>841</v>
      </c>
      <c r="E92" s="52">
        <v>612</v>
      </c>
    </row>
    <row r="93" spans="2:6" ht="16.5" x14ac:dyDescent="0.25">
      <c r="B93" s="50" t="s">
        <v>128</v>
      </c>
      <c r="C93" s="51" t="s">
        <v>37</v>
      </c>
      <c r="D93" s="33">
        <v>736</v>
      </c>
      <c r="E93" s="52">
        <v>538</v>
      </c>
    </row>
    <row r="94" spans="2:6" ht="16.5" x14ac:dyDescent="0.25">
      <c r="B94" s="50" t="s">
        <v>129</v>
      </c>
      <c r="C94" s="51" t="s">
        <v>14</v>
      </c>
      <c r="D94" s="33">
        <v>843</v>
      </c>
      <c r="E94" s="52">
        <v>613</v>
      </c>
    </row>
    <row r="95" spans="2:6" ht="16.5" x14ac:dyDescent="0.25">
      <c r="B95" s="50" t="s">
        <v>130</v>
      </c>
      <c r="C95" s="51" t="s">
        <v>55</v>
      </c>
      <c r="D95" s="33">
        <v>722</v>
      </c>
      <c r="E95" s="52">
        <v>527</v>
      </c>
    </row>
    <row r="96" spans="2:6" ht="16.5" x14ac:dyDescent="0.25">
      <c r="B96" s="50" t="s">
        <v>131</v>
      </c>
      <c r="C96" s="51" t="s">
        <v>57</v>
      </c>
      <c r="D96" s="33">
        <v>769</v>
      </c>
      <c r="E96" s="52">
        <v>561</v>
      </c>
    </row>
    <row r="97" spans="2:5" ht="15" customHeight="1" x14ac:dyDescent="0.25">
      <c r="B97" s="82" t="s">
        <v>138</v>
      </c>
      <c r="C97" s="83"/>
      <c r="D97" s="83"/>
      <c r="E97" s="84"/>
    </row>
    <row r="98" spans="2:5" ht="15" customHeight="1" x14ac:dyDescent="0.25">
      <c r="B98" s="95" t="s">
        <v>62</v>
      </c>
      <c r="C98" s="96"/>
      <c r="D98" s="96"/>
      <c r="E98" s="97"/>
    </row>
    <row r="99" spans="2:5" ht="16.5" x14ac:dyDescent="0.25">
      <c r="B99" s="76" t="s">
        <v>132</v>
      </c>
      <c r="C99" s="77"/>
      <c r="D99" s="77"/>
      <c r="E99" s="78"/>
    </row>
    <row r="100" spans="2:5" ht="16.5" x14ac:dyDescent="0.25">
      <c r="B100" s="50" t="s">
        <v>139</v>
      </c>
      <c r="C100" s="50" t="s">
        <v>17</v>
      </c>
      <c r="D100" s="33">
        <v>355</v>
      </c>
      <c r="E100" s="49">
        <v>283</v>
      </c>
    </row>
    <row r="101" spans="2:5" ht="16.5" x14ac:dyDescent="0.25">
      <c r="B101" s="50" t="s">
        <v>140</v>
      </c>
      <c r="C101" s="50" t="s">
        <v>10</v>
      </c>
      <c r="D101" s="33">
        <v>355</v>
      </c>
      <c r="E101" s="49">
        <v>283</v>
      </c>
    </row>
    <row r="102" spans="2:5" ht="16.5" x14ac:dyDescent="0.25">
      <c r="B102" s="50" t="s">
        <v>142</v>
      </c>
      <c r="C102" s="50" t="s">
        <v>136</v>
      </c>
      <c r="D102" s="33">
        <v>355</v>
      </c>
      <c r="E102" s="49">
        <v>283</v>
      </c>
    </row>
    <row r="103" spans="2:5" ht="16.5" customHeight="1" x14ac:dyDescent="0.25">
      <c r="B103" s="95" t="s">
        <v>144</v>
      </c>
      <c r="C103" s="96"/>
      <c r="D103" s="96"/>
      <c r="E103" s="97"/>
    </row>
    <row r="104" spans="2:5" ht="16.5" x14ac:dyDescent="0.25">
      <c r="B104" s="76" t="s">
        <v>132</v>
      </c>
      <c r="C104" s="77"/>
      <c r="D104" s="77"/>
      <c r="E104" s="78"/>
    </row>
    <row r="105" spans="2:5" ht="16.5" x14ac:dyDescent="0.25">
      <c r="B105" s="50" t="s">
        <v>139</v>
      </c>
      <c r="C105" s="50" t="s">
        <v>17</v>
      </c>
      <c r="D105" s="33">
        <v>344</v>
      </c>
      <c r="E105" s="49">
        <v>275</v>
      </c>
    </row>
    <row r="106" spans="2:5" ht="16.5" x14ac:dyDescent="0.25">
      <c r="B106" s="50" t="s">
        <v>145</v>
      </c>
      <c r="C106" s="50" t="s">
        <v>146</v>
      </c>
      <c r="D106" s="33">
        <v>571</v>
      </c>
      <c r="E106" s="49">
        <v>444</v>
      </c>
    </row>
    <row r="107" spans="2:5" ht="16.5" x14ac:dyDescent="0.25">
      <c r="B107" s="50" t="s">
        <v>140</v>
      </c>
      <c r="C107" s="50" t="s">
        <v>10</v>
      </c>
      <c r="D107" s="33">
        <v>344</v>
      </c>
      <c r="E107" s="49">
        <v>275</v>
      </c>
    </row>
    <row r="108" spans="2:5" ht="16.5" x14ac:dyDescent="0.25">
      <c r="B108" s="50" t="s">
        <v>141</v>
      </c>
      <c r="C108" s="50" t="s">
        <v>12</v>
      </c>
      <c r="D108" s="33">
        <v>453</v>
      </c>
      <c r="E108" s="49">
        <v>357</v>
      </c>
    </row>
    <row r="109" spans="2:5" ht="16.5" x14ac:dyDescent="0.25">
      <c r="B109" s="50" t="s">
        <v>147</v>
      </c>
      <c r="C109" s="50" t="s">
        <v>44</v>
      </c>
      <c r="D109" s="33">
        <v>450</v>
      </c>
      <c r="E109" s="49">
        <v>355</v>
      </c>
    </row>
    <row r="110" spans="2:5" ht="16.5" x14ac:dyDescent="0.25">
      <c r="B110" s="50" t="s">
        <v>142</v>
      </c>
      <c r="C110" s="50" t="s">
        <v>136</v>
      </c>
      <c r="D110" s="33">
        <v>344</v>
      </c>
      <c r="E110" s="49">
        <v>275</v>
      </c>
    </row>
    <row r="111" spans="2:5" ht="16.5" x14ac:dyDescent="0.25">
      <c r="B111" s="50" t="s">
        <v>143</v>
      </c>
      <c r="C111" s="50" t="s">
        <v>37</v>
      </c>
      <c r="D111" s="33">
        <v>496</v>
      </c>
      <c r="E111" s="49">
        <v>389</v>
      </c>
    </row>
    <row r="112" spans="2:5" ht="16.5" x14ac:dyDescent="0.25">
      <c r="B112" s="50" t="s">
        <v>148</v>
      </c>
      <c r="C112" s="50" t="s">
        <v>14</v>
      </c>
      <c r="D112" s="33">
        <v>516</v>
      </c>
      <c r="E112" s="49">
        <v>405</v>
      </c>
    </row>
    <row r="113" spans="2:5" ht="16.5" customHeight="1" x14ac:dyDescent="0.25">
      <c r="B113" s="82" t="s">
        <v>61</v>
      </c>
      <c r="C113" s="83"/>
      <c r="D113" s="83"/>
      <c r="E113" s="84"/>
    </row>
    <row r="114" spans="2:5" ht="16.5" x14ac:dyDescent="0.25">
      <c r="B114" s="88" t="s">
        <v>62</v>
      </c>
      <c r="C114" s="89"/>
      <c r="D114" s="89"/>
      <c r="E114" s="90"/>
    </row>
    <row r="115" spans="2:5" ht="16.5" x14ac:dyDescent="0.25">
      <c r="B115" s="76" t="s">
        <v>287</v>
      </c>
      <c r="C115" s="77"/>
      <c r="D115" s="77"/>
      <c r="E115" s="78"/>
    </row>
    <row r="116" spans="2:5" ht="16.5" x14ac:dyDescent="0.25">
      <c r="B116" s="69" t="s">
        <v>63</v>
      </c>
      <c r="C116" s="69" t="s">
        <v>10</v>
      </c>
      <c r="D116" s="33">
        <v>635</v>
      </c>
      <c r="E116" s="52">
        <v>520</v>
      </c>
    </row>
    <row r="117" spans="2:5" ht="16.5" x14ac:dyDescent="0.25">
      <c r="B117" s="69" t="s">
        <v>64</v>
      </c>
      <c r="C117" s="69" t="s">
        <v>30</v>
      </c>
      <c r="D117" s="33">
        <v>635</v>
      </c>
      <c r="E117" s="52">
        <v>520</v>
      </c>
    </row>
    <row r="118" spans="2:5" ht="16.5" x14ac:dyDescent="0.25">
      <c r="B118" s="69" t="s">
        <v>65</v>
      </c>
      <c r="C118" s="69" t="s">
        <v>66</v>
      </c>
      <c r="D118" s="33">
        <v>696</v>
      </c>
      <c r="E118" s="52">
        <v>569</v>
      </c>
    </row>
    <row r="119" spans="2:5" ht="16.5" x14ac:dyDescent="0.25">
      <c r="B119" s="69" t="s">
        <v>67</v>
      </c>
      <c r="C119" s="69" t="s">
        <v>68</v>
      </c>
      <c r="D119" s="33">
        <v>699</v>
      </c>
      <c r="E119" s="52">
        <v>571</v>
      </c>
    </row>
    <row r="120" spans="2:5" ht="16.5" x14ac:dyDescent="0.25">
      <c r="B120" s="85" t="s">
        <v>286</v>
      </c>
      <c r="C120" s="86"/>
      <c r="D120" s="86"/>
      <c r="E120" s="87"/>
    </row>
    <row r="121" spans="2:5" ht="16.5" x14ac:dyDescent="0.25">
      <c r="B121" s="69" t="s">
        <v>70</v>
      </c>
      <c r="C121" s="69" t="s">
        <v>71</v>
      </c>
      <c r="D121" s="33">
        <v>840</v>
      </c>
      <c r="E121" s="52">
        <v>593</v>
      </c>
    </row>
    <row r="122" spans="2:5" ht="16.5" x14ac:dyDescent="0.25">
      <c r="B122" s="69" t="s">
        <v>72</v>
      </c>
      <c r="C122" s="69" t="s">
        <v>73</v>
      </c>
      <c r="D122" s="33">
        <v>840</v>
      </c>
      <c r="E122" s="52">
        <v>593</v>
      </c>
    </row>
    <row r="123" spans="2:5" ht="16.5" x14ac:dyDescent="0.25">
      <c r="B123" s="69" t="s">
        <v>74</v>
      </c>
      <c r="C123" s="69" t="s">
        <v>66</v>
      </c>
      <c r="D123" s="33">
        <v>878</v>
      </c>
      <c r="E123" s="52">
        <v>619</v>
      </c>
    </row>
    <row r="124" spans="2:5" ht="16.5" x14ac:dyDescent="0.25">
      <c r="B124" s="69" t="s">
        <v>75</v>
      </c>
      <c r="C124" s="69" t="s">
        <v>14</v>
      </c>
      <c r="D124" s="33">
        <v>878</v>
      </c>
      <c r="E124" s="52">
        <v>619</v>
      </c>
    </row>
    <row r="125" spans="2:5" ht="16.5" x14ac:dyDescent="0.25">
      <c r="B125" s="85" t="s">
        <v>76</v>
      </c>
      <c r="C125" s="86"/>
      <c r="D125" s="86"/>
      <c r="E125" s="87"/>
    </row>
    <row r="126" spans="2:5" ht="16.5" x14ac:dyDescent="0.25">
      <c r="B126" s="69" t="s">
        <v>77</v>
      </c>
      <c r="C126" s="69" t="s">
        <v>73</v>
      </c>
      <c r="D126" s="33">
        <v>570</v>
      </c>
      <c r="E126" s="52">
        <v>451</v>
      </c>
    </row>
    <row r="127" spans="2:5" ht="16.5" x14ac:dyDescent="0.25">
      <c r="B127" s="69" t="s">
        <v>78</v>
      </c>
      <c r="C127" s="69" t="s">
        <v>30</v>
      </c>
      <c r="D127" s="33">
        <v>589</v>
      </c>
      <c r="E127" s="52">
        <v>467</v>
      </c>
    </row>
    <row r="128" spans="2:5" ht="16.5" x14ac:dyDescent="0.25">
      <c r="B128" s="69" t="s">
        <v>79</v>
      </c>
      <c r="C128" s="69" t="s">
        <v>80</v>
      </c>
      <c r="D128" s="33">
        <v>629</v>
      </c>
      <c r="E128" s="52">
        <v>515</v>
      </c>
    </row>
    <row r="129" spans="2:5" ht="16.5" x14ac:dyDescent="0.25">
      <c r="B129" s="69" t="s">
        <v>81</v>
      </c>
      <c r="C129" s="69" t="s">
        <v>82</v>
      </c>
      <c r="D129" s="33">
        <v>586</v>
      </c>
      <c r="E129" s="52">
        <v>482</v>
      </c>
    </row>
    <row r="130" spans="2:5" ht="16.5" x14ac:dyDescent="0.25">
      <c r="B130" s="85" t="s">
        <v>83</v>
      </c>
      <c r="C130" s="86"/>
      <c r="D130" s="86"/>
      <c r="E130" s="87"/>
    </row>
    <row r="131" spans="2:5" ht="16.5" x14ac:dyDescent="0.25">
      <c r="B131" s="69" t="s">
        <v>84</v>
      </c>
      <c r="C131" s="69" t="s">
        <v>10</v>
      </c>
      <c r="D131" s="33">
        <v>569</v>
      </c>
      <c r="E131" s="52">
        <v>469</v>
      </c>
    </row>
    <row r="132" spans="2:5" ht="16.5" x14ac:dyDescent="0.25">
      <c r="B132" s="69" t="s">
        <v>85</v>
      </c>
      <c r="C132" s="69" t="s">
        <v>30</v>
      </c>
      <c r="D132" s="33">
        <v>572</v>
      </c>
      <c r="E132" s="52">
        <v>471</v>
      </c>
    </row>
    <row r="133" spans="2:5" ht="16.5" x14ac:dyDescent="0.25">
      <c r="B133" s="69" t="s">
        <v>86</v>
      </c>
      <c r="C133" s="69" t="s">
        <v>87</v>
      </c>
      <c r="D133" s="33">
        <v>626</v>
      </c>
      <c r="E133" s="52">
        <v>513</v>
      </c>
    </row>
    <row r="134" spans="2:5" ht="16.5" x14ac:dyDescent="0.25">
      <c r="B134" s="69" t="s">
        <v>88</v>
      </c>
      <c r="C134" s="69" t="s">
        <v>24</v>
      </c>
      <c r="D134" s="33">
        <v>638</v>
      </c>
      <c r="E134" s="52">
        <v>522</v>
      </c>
    </row>
    <row r="135" spans="2:5" ht="16.5" x14ac:dyDescent="0.25">
      <c r="B135" s="85" t="s">
        <v>89</v>
      </c>
      <c r="C135" s="86"/>
      <c r="D135" s="86"/>
      <c r="E135" s="87"/>
    </row>
    <row r="136" spans="2:5" ht="16.5" x14ac:dyDescent="0.25">
      <c r="B136" s="69" t="s">
        <v>90</v>
      </c>
      <c r="C136" s="69" t="s">
        <v>73</v>
      </c>
      <c r="D136" s="33">
        <v>644</v>
      </c>
      <c r="E136" s="52">
        <v>475</v>
      </c>
    </row>
    <row r="137" spans="2:5" ht="16.5" x14ac:dyDescent="0.25">
      <c r="B137" s="69" t="s">
        <v>91</v>
      </c>
      <c r="C137" s="69" t="s">
        <v>17</v>
      </c>
      <c r="D137" s="33">
        <v>662</v>
      </c>
      <c r="E137" s="52">
        <v>488</v>
      </c>
    </row>
    <row r="138" spans="2:5" ht="16.5" x14ac:dyDescent="0.25">
      <c r="B138" s="69" t="s">
        <v>92</v>
      </c>
      <c r="C138" s="69" t="s">
        <v>44</v>
      </c>
      <c r="D138" s="33">
        <v>674</v>
      </c>
      <c r="E138" s="52">
        <v>496</v>
      </c>
    </row>
    <row r="139" spans="2:5" ht="16.5" x14ac:dyDescent="0.25">
      <c r="B139" s="69" t="s">
        <v>93</v>
      </c>
      <c r="C139" s="69" t="s">
        <v>82</v>
      </c>
      <c r="D139" s="33">
        <v>707</v>
      </c>
      <c r="E139" s="52">
        <v>519</v>
      </c>
    </row>
    <row r="140" spans="2:5" ht="16.5" x14ac:dyDescent="0.25">
      <c r="B140" s="85" t="s">
        <v>94</v>
      </c>
      <c r="C140" s="86"/>
      <c r="D140" s="86"/>
      <c r="E140" s="87"/>
    </row>
    <row r="141" spans="2:5" ht="16.5" x14ac:dyDescent="0.25">
      <c r="B141" s="69" t="s">
        <v>95</v>
      </c>
      <c r="C141" s="69" t="s">
        <v>10</v>
      </c>
      <c r="D141" s="33">
        <v>657</v>
      </c>
      <c r="E141" s="52">
        <v>469</v>
      </c>
    </row>
    <row r="142" spans="2:5" ht="16.5" x14ac:dyDescent="0.25">
      <c r="B142" s="69" t="s">
        <v>96</v>
      </c>
      <c r="C142" s="69" t="s">
        <v>14</v>
      </c>
      <c r="D142" s="33">
        <v>711</v>
      </c>
      <c r="E142" s="52">
        <v>505</v>
      </c>
    </row>
    <row r="143" spans="2:5" ht="16.5" x14ac:dyDescent="0.25">
      <c r="B143" s="69" t="s">
        <v>97</v>
      </c>
      <c r="C143" s="69" t="s">
        <v>98</v>
      </c>
      <c r="D143" s="33">
        <v>646</v>
      </c>
      <c r="E143" s="52">
        <v>461</v>
      </c>
    </row>
    <row r="144" spans="2:5" ht="16.5" x14ac:dyDescent="0.25">
      <c r="B144" s="69" t="s">
        <v>99</v>
      </c>
      <c r="C144" s="69" t="s">
        <v>100</v>
      </c>
      <c r="D144" s="33">
        <v>689</v>
      </c>
      <c r="E144" s="52">
        <v>490</v>
      </c>
    </row>
    <row r="145" spans="2:5" ht="16.5" x14ac:dyDescent="0.25">
      <c r="B145" s="85" t="s">
        <v>105</v>
      </c>
      <c r="C145" s="86"/>
      <c r="D145" s="86"/>
      <c r="E145" s="87"/>
    </row>
    <row r="146" spans="2:5" ht="16.5" x14ac:dyDescent="0.25">
      <c r="B146" s="69" t="s">
        <v>106</v>
      </c>
      <c r="C146" s="69" t="s">
        <v>10</v>
      </c>
      <c r="D146" s="33">
        <v>701</v>
      </c>
      <c r="E146" s="52">
        <v>498</v>
      </c>
    </row>
    <row r="147" spans="2:5" ht="16.5" x14ac:dyDescent="0.25">
      <c r="B147" s="69" t="s">
        <v>107</v>
      </c>
      <c r="C147" s="69" t="s">
        <v>108</v>
      </c>
      <c r="D147" s="33">
        <v>736</v>
      </c>
      <c r="E147" s="52">
        <v>522</v>
      </c>
    </row>
    <row r="148" spans="2:5" ht="16.5" x14ac:dyDescent="0.25">
      <c r="B148" s="85" t="s">
        <v>109</v>
      </c>
      <c r="C148" s="86"/>
      <c r="D148" s="86"/>
      <c r="E148" s="87"/>
    </row>
    <row r="149" spans="2:5" ht="16.5" x14ac:dyDescent="0.25">
      <c r="B149" s="69" t="s">
        <v>110</v>
      </c>
      <c r="C149" s="70" t="s">
        <v>10</v>
      </c>
      <c r="D149" s="33">
        <v>653</v>
      </c>
      <c r="E149" s="52">
        <v>481</v>
      </c>
    </row>
    <row r="150" spans="2:5" ht="16.5" x14ac:dyDescent="0.25">
      <c r="B150" s="69" t="s">
        <v>111</v>
      </c>
      <c r="C150" s="70" t="s">
        <v>112</v>
      </c>
      <c r="D150" s="33">
        <v>646</v>
      </c>
      <c r="E150" s="52">
        <v>476</v>
      </c>
    </row>
    <row r="151" spans="2:5" ht="16.5" x14ac:dyDescent="0.25">
      <c r="B151" s="69" t="s">
        <v>113</v>
      </c>
      <c r="C151" s="70" t="s">
        <v>8</v>
      </c>
      <c r="D151" s="33">
        <v>636</v>
      </c>
      <c r="E151" s="52">
        <v>469</v>
      </c>
    </row>
    <row r="152" spans="2:5" ht="16.5" x14ac:dyDescent="0.25">
      <c r="B152" s="69" t="s">
        <v>114</v>
      </c>
      <c r="C152" s="70" t="s">
        <v>12</v>
      </c>
      <c r="D152" s="33">
        <v>648</v>
      </c>
      <c r="E152" s="52">
        <v>479</v>
      </c>
    </row>
    <row r="153" spans="2:5" ht="16.5" x14ac:dyDescent="0.25">
      <c r="B153" s="88" t="s">
        <v>3</v>
      </c>
      <c r="C153" s="89"/>
      <c r="D153" s="89"/>
      <c r="E153" s="90"/>
    </row>
    <row r="154" spans="2:5" ht="16.5" x14ac:dyDescent="0.25">
      <c r="B154" s="85" t="s">
        <v>311</v>
      </c>
      <c r="C154" s="86"/>
      <c r="D154" s="86"/>
      <c r="E154" s="87"/>
    </row>
    <row r="155" spans="2:5" ht="16.5" x14ac:dyDescent="0.25">
      <c r="B155" s="69" t="s">
        <v>289</v>
      </c>
      <c r="C155" s="70" t="s">
        <v>318</v>
      </c>
      <c r="D155" s="33">
        <v>715</v>
      </c>
      <c r="E155" s="52">
        <v>542</v>
      </c>
    </row>
    <row r="156" spans="2:5" ht="16.5" x14ac:dyDescent="0.25">
      <c r="B156" s="69" t="s">
        <v>288</v>
      </c>
      <c r="C156" s="70" t="s">
        <v>319</v>
      </c>
      <c r="D156" s="33">
        <v>715</v>
      </c>
      <c r="E156" s="52">
        <v>542</v>
      </c>
    </row>
    <row r="157" spans="2:5" ht="16.5" x14ac:dyDescent="0.25">
      <c r="B157" s="76" t="s">
        <v>312</v>
      </c>
      <c r="C157" s="77"/>
      <c r="D157" s="77"/>
      <c r="E157" s="78"/>
    </row>
    <row r="158" spans="2:5" ht="16.5" x14ac:dyDescent="0.25">
      <c r="B158" s="50" t="s">
        <v>290</v>
      </c>
      <c r="C158" s="51" t="s">
        <v>73</v>
      </c>
      <c r="D158" s="33">
        <v>681</v>
      </c>
      <c r="E158" s="52">
        <v>517</v>
      </c>
    </row>
    <row r="159" spans="2:5" ht="16.5" x14ac:dyDescent="0.25">
      <c r="B159" s="50" t="s">
        <v>291</v>
      </c>
      <c r="C159" s="51" t="s">
        <v>12</v>
      </c>
      <c r="D159" s="33">
        <v>681</v>
      </c>
      <c r="E159" s="52">
        <v>517</v>
      </c>
    </row>
    <row r="160" spans="2:5" ht="16.5" x14ac:dyDescent="0.25">
      <c r="B160" s="76" t="s">
        <v>313</v>
      </c>
      <c r="C160" s="77"/>
      <c r="D160" s="77"/>
      <c r="E160" s="78"/>
    </row>
    <row r="161" spans="2:5" ht="16.5" x14ac:dyDescent="0.25">
      <c r="B161" s="50" t="s">
        <v>292</v>
      </c>
      <c r="C161" s="51" t="s">
        <v>73</v>
      </c>
      <c r="D161" s="33">
        <v>706</v>
      </c>
      <c r="E161" s="52">
        <v>535</v>
      </c>
    </row>
    <row r="162" spans="2:5" ht="16.5" x14ac:dyDescent="0.25">
      <c r="B162" s="50" t="s">
        <v>293</v>
      </c>
      <c r="C162" s="51" t="s">
        <v>10</v>
      </c>
      <c r="D162" s="33">
        <v>706</v>
      </c>
      <c r="E162" s="52">
        <v>535</v>
      </c>
    </row>
    <row r="163" spans="2:5" ht="16.5" x14ac:dyDescent="0.25">
      <c r="B163" s="50" t="s">
        <v>294</v>
      </c>
      <c r="C163" s="51" t="s">
        <v>8</v>
      </c>
      <c r="D163" s="33">
        <v>719</v>
      </c>
      <c r="E163" s="52">
        <v>545</v>
      </c>
    </row>
    <row r="164" spans="2:5" ht="16.5" x14ac:dyDescent="0.25">
      <c r="B164" s="50" t="s">
        <v>295</v>
      </c>
      <c r="C164" s="51" t="s">
        <v>12</v>
      </c>
      <c r="D164" s="33">
        <v>719</v>
      </c>
      <c r="E164" s="52">
        <v>545</v>
      </c>
    </row>
    <row r="165" spans="2:5" ht="16.5" x14ac:dyDescent="0.25">
      <c r="B165" s="76" t="s">
        <v>314</v>
      </c>
      <c r="C165" s="77"/>
      <c r="D165" s="77"/>
      <c r="E165" s="78"/>
    </row>
    <row r="166" spans="2:5" ht="16.5" x14ac:dyDescent="0.25">
      <c r="B166" s="50" t="s">
        <v>296</v>
      </c>
      <c r="C166" s="51" t="s">
        <v>10</v>
      </c>
      <c r="D166" s="33">
        <v>691</v>
      </c>
      <c r="E166" s="52">
        <v>524</v>
      </c>
    </row>
    <row r="167" spans="2:5" ht="16.5" x14ac:dyDescent="0.25">
      <c r="B167" s="50" t="s">
        <v>297</v>
      </c>
      <c r="C167" s="51" t="s">
        <v>30</v>
      </c>
      <c r="D167" s="33">
        <v>691</v>
      </c>
      <c r="E167" s="52">
        <v>524</v>
      </c>
    </row>
    <row r="168" spans="2:5" ht="16.5" x14ac:dyDescent="0.25">
      <c r="B168" s="50" t="s">
        <v>298</v>
      </c>
      <c r="C168" s="51" t="s">
        <v>66</v>
      </c>
      <c r="D168" s="33">
        <v>700</v>
      </c>
      <c r="E168" s="52">
        <v>531</v>
      </c>
    </row>
    <row r="169" spans="2:5" ht="16.5" x14ac:dyDescent="0.25">
      <c r="B169" s="50" t="s">
        <v>299</v>
      </c>
      <c r="C169" s="51" t="s">
        <v>136</v>
      </c>
      <c r="D169" s="33">
        <v>700</v>
      </c>
      <c r="E169" s="52">
        <v>531</v>
      </c>
    </row>
    <row r="170" spans="2:5" ht="16.5" x14ac:dyDescent="0.25">
      <c r="B170" s="76" t="s">
        <v>315</v>
      </c>
      <c r="C170" s="77"/>
      <c r="D170" s="77"/>
      <c r="E170" s="78"/>
    </row>
    <row r="171" spans="2:5" ht="16.5" x14ac:dyDescent="0.25">
      <c r="B171" s="50" t="s">
        <v>300</v>
      </c>
      <c r="C171" s="51" t="s">
        <v>8</v>
      </c>
      <c r="D171" s="33">
        <v>619</v>
      </c>
      <c r="E171" s="52">
        <v>472</v>
      </c>
    </row>
    <row r="172" spans="2:5" ht="16.5" x14ac:dyDescent="0.25">
      <c r="B172" s="50" t="s">
        <v>301</v>
      </c>
      <c r="C172" s="51" t="s">
        <v>12</v>
      </c>
      <c r="D172" s="33">
        <v>619</v>
      </c>
      <c r="E172" s="52">
        <v>472</v>
      </c>
    </row>
    <row r="173" spans="2:5" ht="16.5" x14ac:dyDescent="0.25">
      <c r="B173" s="50" t="s">
        <v>302</v>
      </c>
      <c r="C173" s="51" t="s">
        <v>308</v>
      </c>
      <c r="D173" s="33">
        <v>619</v>
      </c>
      <c r="E173" s="52">
        <v>472</v>
      </c>
    </row>
    <row r="174" spans="2:5" ht="16.5" x14ac:dyDescent="0.25">
      <c r="B174" s="50" t="s">
        <v>303</v>
      </c>
      <c r="C174" s="51" t="s">
        <v>309</v>
      </c>
      <c r="D174" s="33">
        <v>619</v>
      </c>
      <c r="E174" s="52">
        <v>472</v>
      </c>
    </row>
    <row r="175" spans="2:5" ht="16.5" x14ac:dyDescent="0.25">
      <c r="B175" s="76" t="s">
        <v>316</v>
      </c>
      <c r="C175" s="77"/>
      <c r="D175" s="77"/>
      <c r="E175" s="78"/>
    </row>
    <row r="176" spans="2:5" ht="16.5" x14ac:dyDescent="0.25">
      <c r="B176" s="50" t="s">
        <v>304</v>
      </c>
      <c r="C176" s="51" t="s">
        <v>8</v>
      </c>
      <c r="D176" s="33">
        <v>619</v>
      </c>
      <c r="E176" s="52">
        <v>472</v>
      </c>
    </row>
    <row r="177" spans="2:7" ht="16.5" x14ac:dyDescent="0.25">
      <c r="B177" s="50" t="s">
        <v>305</v>
      </c>
      <c r="C177" s="51" t="s">
        <v>12</v>
      </c>
      <c r="D177" s="33">
        <v>619</v>
      </c>
      <c r="E177" s="52">
        <v>472</v>
      </c>
    </row>
    <row r="178" spans="2:7" ht="16.5" x14ac:dyDescent="0.25">
      <c r="B178" s="50" t="s">
        <v>306</v>
      </c>
      <c r="C178" s="51" t="s">
        <v>307</v>
      </c>
      <c r="D178" s="33">
        <v>619</v>
      </c>
      <c r="E178" s="52">
        <v>472</v>
      </c>
    </row>
    <row r="179" spans="2:7" ht="15" customHeight="1" x14ac:dyDescent="0.25">
      <c r="B179" s="82" t="s">
        <v>118</v>
      </c>
      <c r="C179" s="83"/>
      <c r="D179" s="83"/>
      <c r="E179" s="84"/>
    </row>
    <row r="180" spans="2:7" ht="16.5" x14ac:dyDescent="0.25">
      <c r="B180" s="88" t="s">
        <v>3</v>
      </c>
      <c r="C180" s="89"/>
      <c r="D180" s="89"/>
      <c r="E180" s="90"/>
    </row>
    <row r="181" spans="2:7" ht="16.5" x14ac:dyDescent="0.25">
      <c r="B181" s="76" t="s">
        <v>115</v>
      </c>
      <c r="C181" s="77"/>
      <c r="D181" s="77"/>
      <c r="E181" s="78"/>
    </row>
    <row r="182" spans="2:7" ht="16.5" x14ac:dyDescent="0.25">
      <c r="B182" s="69" t="s">
        <v>119</v>
      </c>
      <c r="C182" s="70" t="s">
        <v>73</v>
      </c>
      <c r="D182" s="33">
        <v>633</v>
      </c>
      <c r="E182" s="52">
        <v>530</v>
      </c>
    </row>
    <row r="183" spans="2:7" ht="16.5" x14ac:dyDescent="0.25">
      <c r="B183" s="69" t="s">
        <v>120</v>
      </c>
      <c r="C183" s="70" t="s">
        <v>10</v>
      </c>
      <c r="D183" s="33">
        <v>633</v>
      </c>
      <c r="E183" s="52">
        <v>530</v>
      </c>
    </row>
    <row r="184" spans="2:7" ht="15" customHeight="1" x14ac:dyDescent="0.25">
      <c r="B184" s="99" t="s">
        <v>285</v>
      </c>
      <c r="C184" s="100"/>
      <c r="D184" s="100"/>
      <c r="E184" s="101"/>
    </row>
    <row r="185" spans="2:7" ht="16.5" x14ac:dyDescent="0.25">
      <c r="B185" s="69" t="s">
        <v>244</v>
      </c>
      <c r="C185" s="70" t="s">
        <v>10</v>
      </c>
      <c r="D185" s="33">
        <v>544</v>
      </c>
      <c r="E185" s="52">
        <v>457</v>
      </c>
    </row>
    <row r="186" spans="2:7" ht="16.5" x14ac:dyDescent="0.25">
      <c r="B186" s="69" t="s">
        <v>245</v>
      </c>
      <c r="C186" s="70" t="s">
        <v>30</v>
      </c>
      <c r="D186" s="33">
        <v>544</v>
      </c>
      <c r="E186" s="52">
        <v>457</v>
      </c>
    </row>
    <row r="187" spans="2:7" ht="16.5" x14ac:dyDescent="0.25">
      <c r="B187" s="69" t="s">
        <v>246</v>
      </c>
      <c r="C187" s="70" t="s">
        <v>12</v>
      </c>
      <c r="D187" s="33">
        <v>544</v>
      </c>
      <c r="E187" s="52">
        <v>457</v>
      </c>
    </row>
    <row r="188" spans="2:7" ht="16.5" x14ac:dyDescent="0.25">
      <c r="B188" s="88" t="s">
        <v>121</v>
      </c>
      <c r="C188" s="89"/>
      <c r="D188" s="89"/>
      <c r="E188" s="90"/>
      <c r="G188" s="5"/>
    </row>
    <row r="189" spans="2:7" ht="16.5" x14ac:dyDescent="0.25">
      <c r="B189" s="76" t="s">
        <v>115</v>
      </c>
      <c r="C189" s="77"/>
      <c r="D189" s="77"/>
      <c r="E189" s="78"/>
    </row>
    <row r="190" spans="2:7" ht="16.5" x14ac:dyDescent="0.25">
      <c r="B190" s="50" t="s">
        <v>116</v>
      </c>
      <c r="C190" s="51" t="s">
        <v>73</v>
      </c>
      <c r="D190" s="33">
        <v>663</v>
      </c>
      <c r="E190" s="49">
        <v>555</v>
      </c>
    </row>
    <row r="191" spans="2:7" ht="16.5" x14ac:dyDescent="0.25">
      <c r="B191" s="50" t="s">
        <v>117</v>
      </c>
      <c r="C191" s="51" t="s">
        <v>10</v>
      </c>
      <c r="D191" s="33">
        <v>633</v>
      </c>
      <c r="E191" s="49">
        <v>555</v>
      </c>
    </row>
    <row r="192" spans="2:7" ht="16.5" x14ac:dyDescent="0.3">
      <c r="B192" s="54" t="s">
        <v>264</v>
      </c>
      <c r="C192" s="18"/>
      <c r="D192" s="18"/>
      <c r="E192" s="19"/>
    </row>
    <row r="193" spans="2:5" ht="133.5" customHeight="1" x14ac:dyDescent="0.25">
      <c r="B193" s="91"/>
      <c r="C193" s="91"/>
      <c r="D193" s="91"/>
      <c r="E193" s="91"/>
    </row>
    <row r="194" spans="2:5" ht="152.25" customHeight="1" x14ac:dyDescent="0.25">
      <c r="B194" s="91"/>
      <c r="C194" s="91"/>
      <c r="D194" s="91"/>
      <c r="E194" s="91"/>
    </row>
    <row r="196" spans="2:5" ht="16.5" x14ac:dyDescent="0.3">
      <c r="B196" s="18"/>
      <c r="C196" s="18"/>
      <c r="D196" s="18"/>
      <c r="E196" s="62"/>
    </row>
    <row r="234" spans="2:4" x14ac:dyDescent="0.25">
      <c r="B234" s="75"/>
      <c r="C234" s="8"/>
      <c r="D234" s="8"/>
    </row>
  </sheetData>
  <mergeCells count="48">
    <mergeCell ref="D1:E1"/>
    <mergeCell ref="B189:E189"/>
    <mergeCell ref="B184:E184"/>
    <mergeCell ref="B188:E188"/>
    <mergeCell ref="B181:E181"/>
    <mergeCell ref="B180:E180"/>
    <mergeCell ref="B179:E179"/>
    <mergeCell ref="B148:E148"/>
    <mergeCell ref="B145:E145"/>
    <mergeCell ref="B140:E140"/>
    <mergeCell ref="B135:E135"/>
    <mergeCell ref="B130:E130"/>
    <mergeCell ref="B113:E113"/>
    <mergeCell ref="B114:E114"/>
    <mergeCell ref="B7:E7"/>
    <mergeCell ref="B30:E30"/>
    <mergeCell ref="B193:E194"/>
    <mergeCell ref="B15:E15"/>
    <mergeCell ref="B22:E22"/>
    <mergeCell ref="B71:E71"/>
    <mergeCell ref="B72:E72"/>
    <mergeCell ref="B82:E82"/>
    <mergeCell ref="B153:E153"/>
    <mergeCell ref="B87:E87"/>
    <mergeCell ref="B88:E88"/>
    <mergeCell ref="B97:E97"/>
    <mergeCell ref="B98:E98"/>
    <mergeCell ref="B99:E99"/>
    <mergeCell ref="B103:E103"/>
    <mergeCell ref="B175:E175"/>
    <mergeCell ref="B154:E154"/>
    <mergeCell ref="B157:E157"/>
    <mergeCell ref="B36:E36"/>
    <mergeCell ref="B50:E50"/>
    <mergeCell ref="B53:E53"/>
    <mergeCell ref="B9:E9"/>
    <mergeCell ref="B8:E8"/>
    <mergeCell ref="B45:E45"/>
    <mergeCell ref="B160:E160"/>
    <mergeCell ref="B165:E165"/>
    <mergeCell ref="B170:E170"/>
    <mergeCell ref="B104:E104"/>
    <mergeCell ref="B125:E125"/>
    <mergeCell ref="B54:E54"/>
    <mergeCell ref="B61:E61"/>
    <mergeCell ref="B70:E70"/>
    <mergeCell ref="B115:E115"/>
    <mergeCell ref="B120:E120"/>
  </mergeCells>
  <pageMargins left="0.83" right="0.70866141732283472" top="0.74803149606299213" bottom="1" header="0.31496062992125984" footer="0.11811023622047245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N185"/>
  <sheetViews>
    <sheetView topLeftCell="A73" workbookViewId="0">
      <selection activeCell="H92" sqref="H92"/>
    </sheetView>
  </sheetViews>
  <sheetFormatPr defaultRowHeight="15" x14ac:dyDescent="0.25"/>
  <cols>
    <col min="1" max="1" width="0.85546875" customWidth="1"/>
    <col min="2" max="2" width="11.5703125" customWidth="1"/>
    <col min="3" max="3" width="22.28515625" customWidth="1"/>
    <col min="4" max="4" width="13.28515625" customWidth="1"/>
    <col min="5" max="5" width="20.85546875" style="5" customWidth="1"/>
    <col min="6" max="6" width="21.140625" customWidth="1"/>
    <col min="7" max="7" width="23" customWidth="1"/>
    <col min="8" max="8" width="17.5703125" customWidth="1"/>
    <col min="9" max="9" width="17.28515625" customWidth="1"/>
    <col min="10" max="10" width="16.7109375" customWidth="1"/>
    <col min="11" max="11" width="14.7109375" customWidth="1"/>
    <col min="12" max="12" width="23.42578125" customWidth="1"/>
    <col min="13" max="13" width="11.140625" customWidth="1"/>
  </cols>
  <sheetData>
    <row r="1" spans="2:14" ht="57.75" customHeight="1" x14ac:dyDescent="0.3">
      <c r="D1" s="11" t="s">
        <v>255</v>
      </c>
      <c r="E1" s="11"/>
      <c r="G1" s="20"/>
      <c r="H1" s="20"/>
      <c r="I1" s="103" t="s">
        <v>253</v>
      </c>
      <c r="J1" s="103"/>
      <c r="K1" s="103"/>
      <c r="L1" s="13"/>
      <c r="M1" s="12"/>
      <c r="N1" s="12"/>
    </row>
    <row r="2" spans="2:14" ht="45" customHeight="1" x14ac:dyDescent="0.25">
      <c r="B2" s="10"/>
      <c r="C2" s="10"/>
      <c r="D2" s="10"/>
      <c r="E2" s="15"/>
      <c r="F2" s="10"/>
      <c r="G2" s="41" t="s">
        <v>261</v>
      </c>
      <c r="H2" s="42" t="s">
        <v>257</v>
      </c>
      <c r="I2" s="42" t="s">
        <v>258</v>
      </c>
      <c r="J2" s="42" t="s">
        <v>259</v>
      </c>
      <c r="K2" s="42" t="s">
        <v>260</v>
      </c>
      <c r="L2" s="13"/>
    </row>
    <row r="3" spans="2:14" ht="45" customHeight="1" x14ac:dyDescent="0.25">
      <c r="B3" s="104" t="s">
        <v>241</v>
      </c>
      <c r="C3" s="104"/>
      <c r="D3" s="104"/>
      <c r="E3" s="104"/>
      <c r="F3" s="104"/>
      <c r="G3" s="43">
        <v>0</v>
      </c>
      <c r="H3" s="21">
        <v>10</v>
      </c>
      <c r="I3" s="44">
        <v>0.16</v>
      </c>
      <c r="J3" s="44">
        <v>0.12</v>
      </c>
      <c r="K3" s="44">
        <v>0.2</v>
      </c>
    </row>
    <row r="4" spans="2:14" ht="16.5" x14ac:dyDescent="0.3">
      <c r="B4" s="18"/>
      <c r="C4" s="18"/>
      <c r="D4" s="18"/>
      <c r="E4" s="25"/>
      <c r="F4" s="18"/>
    </row>
    <row r="5" spans="2:14" ht="16.5" x14ac:dyDescent="0.3">
      <c r="B5" s="24" t="s">
        <v>242</v>
      </c>
      <c r="C5" s="18"/>
      <c r="D5" s="18"/>
      <c r="E5" s="26"/>
      <c r="F5" s="27" t="s">
        <v>284</v>
      </c>
    </row>
    <row r="6" spans="2:14" ht="56.25" customHeight="1" x14ac:dyDescent="0.25">
      <c r="B6" s="28" t="s">
        <v>0</v>
      </c>
      <c r="C6" s="28" t="s">
        <v>1</v>
      </c>
      <c r="D6" s="28" t="s">
        <v>254</v>
      </c>
      <c r="E6" s="29" t="s">
        <v>281</v>
      </c>
      <c r="F6" s="29" t="s">
        <v>256</v>
      </c>
    </row>
    <row r="7" spans="2:14" ht="16.5" customHeight="1" x14ac:dyDescent="0.25">
      <c r="B7" s="82" t="s">
        <v>2</v>
      </c>
      <c r="C7" s="83"/>
      <c r="D7" s="83"/>
      <c r="E7" s="83"/>
      <c r="F7" s="84"/>
      <c r="G7" s="14"/>
    </row>
    <row r="8" spans="2:14" ht="16.5" customHeight="1" x14ac:dyDescent="0.25">
      <c r="B8" s="88" t="s">
        <v>3</v>
      </c>
      <c r="C8" s="89"/>
      <c r="D8" s="89"/>
      <c r="E8" s="89"/>
      <c r="F8" s="90"/>
    </row>
    <row r="9" spans="2:14" ht="16.5" customHeight="1" x14ac:dyDescent="0.25">
      <c r="B9" s="76" t="s">
        <v>4</v>
      </c>
      <c r="C9" s="77"/>
      <c r="D9" s="77"/>
      <c r="E9" s="77"/>
      <c r="F9" s="78"/>
    </row>
    <row r="10" spans="2:14" ht="16.5" customHeight="1" x14ac:dyDescent="0.25">
      <c r="B10" s="30" t="s">
        <v>5</v>
      </c>
      <c r="C10" s="31" t="s">
        <v>6</v>
      </c>
      <c r="D10" s="32">
        <f>'1 сорт базовый'!D10+'Самара '!$H$3</f>
        <v>896</v>
      </c>
      <c r="E10" s="33">
        <f>'1 сорт базовый'!E10+$H$3</f>
        <v>639</v>
      </c>
      <c r="F10" s="34">
        <f>'1 сорт базовый'!E10*(1-$G$3-$J$3)</f>
        <v>553.52</v>
      </c>
      <c r="G10" s="67"/>
    </row>
    <row r="11" spans="2:14" ht="16.5" customHeight="1" x14ac:dyDescent="0.25">
      <c r="B11" s="30" t="s">
        <v>7</v>
      </c>
      <c r="C11" s="31" t="s">
        <v>8</v>
      </c>
      <c r="D11" s="32">
        <f>'1 сорт базовый'!D11+'Самара '!$H$3</f>
        <v>949</v>
      </c>
      <c r="E11" s="33">
        <f>'1 сорт базовый'!E11+$H$3</f>
        <v>674</v>
      </c>
      <c r="F11" s="34">
        <f>'1 сорт базовый'!E11*(1-$G$3-$J$3)</f>
        <v>584.32000000000005</v>
      </c>
      <c r="G11" s="67"/>
    </row>
    <row r="12" spans="2:14" ht="16.5" customHeight="1" x14ac:dyDescent="0.25">
      <c r="B12" s="30" t="s">
        <v>9</v>
      </c>
      <c r="C12" s="31" t="s">
        <v>10</v>
      </c>
      <c r="D12" s="32">
        <f>'1 сорт базовый'!D12+'Самара '!$H$3</f>
        <v>949</v>
      </c>
      <c r="E12" s="33">
        <f>'1 сорт базовый'!E12+$H$3</f>
        <v>674</v>
      </c>
      <c r="F12" s="34">
        <f>'1 сорт базовый'!E12*(1-$G$3-$J$3)</f>
        <v>584.32000000000005</v>
      </c>
      <c r="G12" s="67"/>
    </row>
    <row r="13" spans="2:14" ht="16.5" customHeight="1" x14ac:dyDescent="0.25">
      <c r="B13" s="30" t="s">
        <v>11</v>
      </c>
      <c r="C13" s="31" t="s">
        <v>12</v>
      </c>
      <c r="D13" s="32">
        <f>'1 сорт базовый'!D13+'Самара '!$H$3</f>
        <v>978</v>
      </c>
      <c r="E13" s="33">
        <f>'1 сорт базовый'!E13+$H$3</f>
        <v>696</v>
      </c>
      <c r="F13" s="34">
        <f>'1 сорт базовый'!E13*(1-$G$3-$J$3)</f>
        <v>603.67999999999995</v>
      </c>
      <c r="G13" s="67"/>
    </row>
    <row r="14" spans="2:14" ht="16.5" customHeight="1" x14ac:dyDescent="0.25">
      <c r="B14" s="30" t="s">
        <v>13</v>
      </c>
      <c r="C14" s="31" t="s">
        <v>14</v>
      </c>
      <c r="D14" s="32">
        <f>'1 сорт базовый'!D14+'Самара '!$H$3</f>
        <v>985</v>
      </c>
      <c r="E14" s="33">
        <f>'1 сорт базовый'!E14+$H$3</f>
        <v>700</v>
      </c>
      <c r="F14" s="34">
        <f>'1 сорт базовый'!E14*(1-$G$3-$J$3)</f>
        <v>607.20000000000005</v>
      </c>
      <c r="G14" s="67"/>
    </row>
    <row r="15" spans="2:14" ht="16.5" customHeight="1" x14ac:dyDescent="0.25">
      <c r="B15" s="76" t="s">
        <v>15</v>
      </c>
      <c r="C15" s="77"/>
      <c r="D15" s="77"/>
      <c r="E15" s="77"/>
      <c r="F15" s="78"/>
      <c r="G15" s="67"/>
    </row>
    <row r="16" spans="2:14" ht="16.5" customHeight="1" x14ac:dyDescent="0.25">
      <c r="B16" s="30" t="s">
        <v>16</v>
      </c>
      <c r="C16" s="35" t="s">
        <v>17</v>
      </c>
      <c r="D16" s="32">
        <f>'1 сорт базовый'!D16+'Самара '!$H$3</f>
        <v>846</v>
      </c>
      <c r="E16" s="33">
        <f>'1 сорт базовый'!E16+$H$3</f>
        <v>618</v>
      </c>
      <c r="F16" s="34">
        <f>'1 сорт базовый'!E16*(1-$G$3-$J$3)</f>
        <v>535.04</v>
      </c>
      <c r="G16" s="67"/>
    </row>
    <row r="17" spans="2:7" ht="16.5" customHeight="1" x14ac:dyDescent="0.25">
      <c r="B17" s="30" t="s">
        <v>18</v>
      </c>
      <c r="C17" s="35" t="s">
        <v>19</v>
      </c>
      <c r="D17" s="32">
        <f>'1 сорт базовый'!D17+'Самара '!$H$3</f>
        <v>1049</v>
      </c>
      <c r="E17" s="33">
        <f>'1 сорт базовый'!E17+$H$3</f>
        <v>761</v>
      </c>
      <c r="F17" s="34">
        <f>'1 сорт базовый'!E17*(1-$G$3-$J$3)</f>
        <v>660.88</v>
      </c>
      <c r="G17" s="67"/>
    </row>
    <row r="18" spans="2:7" ht="16.5" customHeight="1" x14ac:dyDescent="0.25">
      <c r="B18" s="30" t="s">
        <v>20</v>
      </c>
      <c r="C18" s="35" t="s">
        <v>21</v>
      </c>
      <c r="D18" s="32">
        <f>'1 сорт базовый'!D18+'Самара '!$H$3</f>
        <v>898</v>
      </c>
      <c r="E18" s="33">
        <f>'1 сорт базовый'!E18+$H$3</f>
        <v>655</v>
      </c>
      <c r="F18" s="34">
        <f>'1 сорт базовый'!E18*(1-$G$3-$J$3)</f>
        <v>567.6</v>
      </c>
      <c r="G18" s="67"/>
    </row>
    <row r="19" spans="2:7" ht="16.5" customHeight="1" x14ac:dyDescent="0.25">
      <c r="B19" s="30" t="s">
        <v>22</v>
      </c>
      <c r="C19" s="35" t="s">
        <v>10</v>
      </c>
      <c r="D19" s="32">
        <f>'1 сорт базовый'!D19+'Самара '!$H$3</f>
        <v>881</v>
      </c>
      <c r="E19" s="33">
        <f>'1 сорт базовый'!E19+$H$3</f>
        <v>643</v>
      </c>
      <c r="F19" s="34">
        <f>'1 сорт базовый'!E19*(1-$G$3-$J$3)</f>
        <v>557.04</v>
      </c>
      <c r="G19" s="67"/>
    </row>
    <row r="20" spans="2:7" ht="16.5" customHeight="1" x14ac:dyDescent="0.25">
      <c r="B20" s="30" t="s">
        <v>23</v>
      </c>
      <c r="C20" s="35" t="s">
        <v>24</v>
      </c>
      <c r="D20" s="32">
        <f>'1 сорт базовый'!D20+'Самара '!$H$3</f>
        <v>990</v>
      </c>
      <c r="E20" s="33">
        <f>'1 сорт базовый'!E20+$H$3</f>
        <v>719</v>
      </c>
      <c r="F20" s="34">
        <f>'1 сорт базовый'!E20*(1-$G$3-$J$3)</f>
        <v>623.91999999999996</v>
      </c>
      <c r="G20" s="67"/>
    </row>
    <row r="21" spans="2:7" ht="16.5" customHeight="1" x14ac:dyDescent="0.25">
      <c r="B21" s="30" t="s">
        <v>25</v>
      </c>
      <c r="C21" s="35" t="s">
        <v>26</v>
      </c>
      <c r="D21" s="32">
        <f>'1 сорт базовый'!D21+'Самара '!$H$3</f>
        <v>955</v>
      </c>
      <c r="E21" s="33">
        <f>'1 сорт базовый'!E21+$H$3</f>
        <v>695</v>
      </c>
      <c r="F21" s="34">
        <f>'1 сорт базовый'!E21*(1-$G$3-$J$3)</f>
        <v>602.79999999999995</v>
      </c>
      <c r="G21" s="67"/>
    </row>
    <row r="22" spans="2:7" ht="16.5" customHeight="1" x14ac:dyDescent="0.25">
      <c r="B22" s="76" t="s">
        <v>231</v>
      </c>
      <c r="C22" s="77"/>
      <c r="D22" s="77"/>
      <c r="E22" s="77"/>
      <c r="F22" s="78"/>
      <c r="G22" s="67"/>
    </row>
    <row r="23" spans="2:7" ht="16.5" customHeight="1" x14ac:dyDescent="0.25">
      <c r="B23" s="30" t="s">
        <v>27</v>
      </c>
      <c r="C23" s="35" t="s">
        <v>28</v>
      </c>
      <c r="D23" s="32">
        <f>'1 сорт базовый'!D23+'Самара '!$H$3</f>
        <v>885</v>
      </c>
      <c r="E23" s="33">
        <f>'1 сорт базовый'!E23+$H$3</f>
        <v>645</v>
      </c>
      <c r="F23" s="34">
        <f>'1 сорт базовый'!E23*(1-$G$3-$J$3)</f>
        <v>558.79999999999995</v>
      </c>
      <c r="G23" s="67"/>
    </row>
    <row r="24" spans="2:7" ht="16.5" customHeight="1" x14ac:dyDescent="0.25">
      <c r="B24" s="30" t="s">
        <v>29</v>
      </c>
      <c r="C24" s="35" t="s">
        <v>30</v>
      </c>
      <c r="D24" s="32">
        <f>'1 сорт базовый'!D24+'Самара '!$H$3</f>
        <v>885</v>
      </c>
      <c r="E24" s="33">
        <f>'1 сорт базовый'!E24+$H$3</f>
        <v>645</v>
      </c>
      <c r="F24" s="34">
        <f>'1 сорт базовый'!E24*(1-$G$3-$J$3)</f>
        <v>558.79999999999995</v>
      </c>
      <c r="G24" s="67"/>
    </row>
    <row r="25" spans="2:7" ht="16.5" customHeight="1" x14ac:dyDescent="0.25">
      <c r="B25" s="30" t="s">
        <v>31</v>
      </c>
      <c r="C25" s="35" t="s">
        <v>32</v>
      </c>
      <c r="D25" s="32">
        <f>'1 сорт базовый'!D25+'Самара '!$H$3</f>
        <v>952</v>
      </c>
      <c r="E25" s="33">
        <f>'1 сорт базовый'!E25+$H$3</f>
        <v>693</v>
      </c>
      <c r="F25" s="34">
        <f>'1 сорт базовый'!E25*(1-$G$3-$J$3)</f>
        <v>601.04</v>
      </c>
      <c r="G25" s="67"/>
    </row>
    <row r="26" spans="2:7" ht="16.5" customHeight="1" x14ac:dyDescent="0.25">
      <c r="B26" s="30" t="s">
        <v>33</v>
      </c>
      <c r="C26" s="35" t="s">
        <v>14</v>
      </c>
      <c r="D26" s="32">
        <f>'1 сорт базовый'!D26+'Самара '!$H$3</f>
        <v>1004</v>
      </c>
      <c r="E26" s="33">
        <f>'1 сорт базовый'!E26+$H$3</f>
        <v>729</v>
      </c>
      <c r="F26" s="34">
        <f>'1 сорт базовый'!E26*(1-$G$3-$J$3)</f>
        <v>632.72</v>
      </c>
      <c r="G26" s="67"/>
    </row>
    <row r="27" spans="2:7" ht="16.5" customHeight="1" x14ac:dyDescent="0.25">
      <c r="B27" s="30" t="s">
        <v>34</v>
      </c>
      <c r="C27" s="35" t="s">
        <v>8</v>
      </c>
      <c r="D27" s="32">
        <f>'1 сорт базовый'!D27+'Самара '!$H$3</f>
        <v>885</v>
      </c>
      <c r="E27" s="33">
        <f>'1 сорт базовый'!E27+$H$3</f>
        <v>645</v>
      </c>
      <c r="F27" s="34">
        <f>'1 сорт базовый'!E27*(1-$G$3-$J$3)</f>
        <v>558.79999999999995</v>
      </c>
      <c r="G27" s="67"/>
    </row>
    <row r="28" spans="2:7" ht="16.5" customHeight="1" x14ac:dyDescent="0.25">
      <c r="B28" s="30" t="s">
        <v>35</v>
      </c>
      <c r="C28" s="35" t="s">
        <v>24</v>
      </c>
      <c r="D28" s="32">
        <f>'1 сорт базовый'!D28+'Самара '!$H$3</f>
        <v>955</v>
      </c>
      <c r="E28" s="33">
        <f>'1 сорт базовый'!E28+$H$3</f>
        <v>695</v>
      </c>
      <c r="F28" s="34">
        <f>'1 сорт базовый'!E28*(1-$G$3-$J$3)</f>
        <v>602.79999999999995</v>
      </c>
      <c r="G28" s="67"/>
    </row>
    <row r="29" spans="2:7" ht="16.5" customHeight="1" x14ac:dyDescent="0.25">
      <c r="B29" s="30" t="s">
        <v>36</v>
      </c>
      <c r="C29" s="35" t="s">
        <v>37</v>
      </c>
      <c r="D29" s="32">
        <f>'1 сорт базовый'!D29+'Самара '!$H$3</f>
        <v>886</v>
      </c>
      <c r="E29" s="33">
        <f>'1 сорт базовый'!E29+$H$3</f>
        <v>646</v>
      </c>
      <c r="F29" s="34">
        <f>'1 сорт базовый'!E29*(1-$G$3-$J$3)</f>
        <v>559.67999999999995</v>
      </c>
      <c r="G29" s="67"/>
    </row>
    <row r="30" spans="2:7" ht="16.5" customHeight="1" x14ac:dyDescent="0.25">
      <c r="B30" s="76" t="s">
        <v>38</v>
      </c>
      <c r="C30" s="77"/>
      <c r="D30" s="77"/>
      <c r="E30" s="77"/>
      <c r="F30" s="78"/>
      <c r="G30" s="67"/>
    </row>
    <row r="31" spans="2:7" ht="16.5" customHeight="1" x14ac:dyDescent="0.25">
      <c r="B31" s="30" t="s">
        <v>39</v>
      </c>
      <c r="C31" s="31" t="s">
        <v>17</v>
      </c>
      <c r="D31" s="32">
        <f>'1 сорт базовый'!D31+'Самара '!$H$3</f>
        <v>876</v>
      </c>
      <c r="E31" s="33">
        <f>'1 сорт базовый'!E31+$H$3</f>
        <v>639</v>
      </c>
      <c r="F31" s="34">
        <f>'1 сорт базовый'!E31*(1-$G$3-$J$3)</f>
        <v>553.52</v>
      </c>
      <c r="G31" s="67"/>
    </row>
    <row r="32" spans="2:7" ht="16.5" customHeight="1" x14ac:dyDescent="0.25">
      <c r="B32" s="30" t="s">
        <v>40</v>
      </c>
      <c r="C32" s="31" t="s">
        <v>10</v>
      </c>
      <c r="D32" s="32">
        <f>'1 сорт базовый'!D32+'Самара '!$H$3</f>
        <v>876</v>
      </c>
      <c r="E32" s="33">
        <f>'1 сорт базовый'!E32+$H$3</f>
        <v>639</v>
      </c>
      <c r="F32" s="34">
        <f>'1 сорт базовый'!E32*(1-$G$3-$J$3)</f>
        <v>553.52</v>
      </c>
      <c r="G32" s="67"/>
    </row>
    <row r="33" spans="2:7" ht="16.5" customHeight="1" x14ac:dyDescent="0.25">
      <c r="B33" s="30" t="s">
        <v>41</v>
      </c>
      <c r="C33" s="31" t="s">
        <v>12</v>
      </c>
      <c r="D33" s="32">
        <f>'1 сорт базовый'!D33+'Самара '!$H$3</f>
        <v>972</v>
      </c>
      <c r="E33" s="33">
        <f>'1 сорт базовый'!E33+$H$3</f>
        <v>706</v>
      </c>
      <c r="F33" s="34">
        <f>'1 сорт базовый'!E33*(1-$G$3-$J$3)</f>
        <v>612.48</v>
      </c>
      <c r="G33" s="67"/>
    </row>
    <row r="34" spans="2:7" ht="16.5" customHeight="1" x14ac:dyDescent="0.25">
      <c r="B34" s="30" t="s">
        <v>42</v>
      </c>
      <c r="C34" s="31" t="s">
        <v>14</v>
      </c>
      <c r="D34" s="32">
        <f>'1 сорт базовый'!D34+'Самара '!$H$3</f>
        <v>925</v>
      </c>
      <c r="E34" s="33">
        <f>'1 сорт базовый'!E34+$H$3</f>
        <v>673</v>
      </c>
      <c r="F34" s="34">
        <f>'1 сорт базовый'!E34*(1-$G$3-$J$3)</f>
        <v>583.44000000000005</v>
      </c>
      <c r="G34" s="67"/>
    </row>
    <row r="35" spans="2:7" ht="16.5" customHeight="1" x14ac:dyDescent="0.25">
      <c r="B35" s="30" t="s">
        <v>43</v>
      </c>
      <c r="C35" s="31" t="s">
        <v>44</v>
      </c>
      <c r="D35" s="32">
        <f>'1 сорт базовый'!D35+'Самара '!$H$3</f>
        <v>925</v>
      </c>
      <c r="E35" s="33">
        <f>'1 сорт базовый'!E35+$H$3</f>
        <v>673</v>
      </c>
      <c r="F35" s="34">
        <f>'1 сорт базовый'!E35*(1-$G$3-$J$3)</f>
        <v>583.44000000000005</v>
      </c>
      <c r="G35" s="67"/>
    </row>
    <row r="36" spans="2:7" ht="16.5" customHeight="1" x14ac:dyDescent="0.25">
      <c r="B36" s="92" t="s">
        <v>45</v>
      </c>
      <c r="C36" s="93"/>
      <c r="D36" s="93"/>
      <c r="E36" s="93"/>
      <c r="F36" s="94"/>
      <c r="G36" s="67"/>
    </row>
    <row r="37" spans="2:7" ht="16.5" customHeight="1" x14ac:dyDescent="0.25">
      <c r="B37" s="36" t="s">
        <v>46</v>
      </c>
      <c r="C37" s="37" t="s">
        <v>10</v>
      </c>
      <c r="D37" s="32">
        <f>'1 сорт базовый'!D37+'Самара '!$H$3</f>
        <v>725</v>
      </c>
      <c r="E37" s="33">
        <f>'1 сорт базовый'!E37+$H$3</f>
        <v>534</v>
      </c>
      <c r="F37" s="34">
        <f>'1 сорт базовый'!E37*(1-$G$3-$J$3)</f>
        <v>461.12</v>
      </c>
      <c r="G37" s="67"/>
    </row>
    <row r="38" spans="2:7" ht="16.5" customHeight="1" x14ac:dyDescent="0.25">
      <c r="B38" s="36" t="s">
        <v>47</v>
      </c>
      <c r="C38" s="37" t="s">
        <v>48</v>
      </c>
      <c r="D38" s="32">
        <f>'1 сорт базовый'!D38+'Самара '!$H$3</f>
        <v>1299</v>
      </c>
      <c r="E38" s="33">
        <f>'1 сорт базовый'!E38+$H$3</f>
        <v>937</v>
      </c>
      <c r="F38" s="34">
        <f>'1 сорт базовый'!E38*(1-$G$3-$J$3)</f>
        <v>815.76</v>
      </c>
      <c r="G38" s="67"/>
    </row>
    <row r="39" spans="2:7" ht="16.5" customHeight="1" x14ac:dyDescent="0.25">
      <c r="B39" s="36" t="s">
        <v>49</v>
      </c>
      <c r="C39" s="37" t="s">
        <v>50</v>
      </c>
      <c r="D39" s="32">
        <f>'1 сорт базовый'!D39+'Самара '!$H$3</f>
        <v>1040</v>
      </c>
      <c r="E39" s="33">
        <f>'1 сорт базовый'!E39+$H$3</f>
        <v>755</v>
      </c>
      <c r="F39" s="34">
        <f>'1 сорт базовый'!E39*(1-$G$3-$J$3)</f>
        <v>655.6</v>
      </c>
      <c r="G39" s="67"/>
    </row>
    <row r="40" spans="2:7" ht="16.5" customHeight="1" x14ac:dyDescent="0.25">
      <c r="B40" s="36" t="s">
        <v>51</v>
      </c>
      <c r="C40" s="37" t="s">
        <v>44</v>
      </c>
      <c r="D40" s="32">
        <f>'1 сорт базовый'!D40+'Самара '!$H$3</f>
        <v>967</v>
      </c>
      <c r="E40" s="33">
        <f>'1 сорт базовый'!E40+$H$3</f>
        <v>703</v>
      </c>
      <c r="F40" s="34">
        <f>'1 сорт базовый'!E40*(1-$G$3-$J$3)</f>
        <v>609.84</v>
      </c>
      <c r="G40" s="67"/>
    </row>
    <row r="41" spans="2:7" ht="16.5" customHeight="1" x14ac:dyDescent="0.25">
      <c r="B41" s="36" t="s">
        <v>52</v>
      </c>
      <c r="C41" s="37" t="s">
        <v>37</v>
      </c>
      <c r="D41" s="32">
        <f>'1 сорт базовый'!D41+'Самара '!$H$3</f>
        <v>931</v>
      </c>
      <c r="E41" s="33">
        <f>'1 сорт базовый'!E41+$H$3</f>
        <v>677</v>
      </c>
      <c r="F41" s="34">
        <f>'1 сорт базовый'!E41*(1-$G$3-$J$3)</f>
        <v>586.96</v>
      </c>
      <c r="G41" s="67"/>
    </row>
    <row r="42" spans="2:7" ht="16.5" customHeight="1" x14ac:dyDescent="0.25">
      <c r="B42" s="36" t="s">
        <v>53</v>
      </c>
      <c r="C42" s="37" t="s">
        <v>14</v>
      </c>
      <c r="D42" s="32">
        <f>'1 сорт базовый'!D42+'Самара '!$H$3</f>
        <v>1103</v>
      </c>
      <c r="E42" s="33">
        <f>'1 сорт базовый'!E42+$H$3</f>
        <v>799</v>
      </c>
      <c r="F42" s="34">
        <f>'1 сорт базовый'!E42*(1-$G$3-$J$3)</f>
        <v>694.32</v>
      </c>
      <c r="G42" s="67"/>
    </row>
    <row r="43" spans="2:7" ht="16.5" customHeight="1" x14ac:dyDescent="0.25">
      <c r="B43" s="36" t="s">
        <v>54</v>
      </c>
      <c r="C43" s="37" t="s">
        <v>55</v>
      </c>
      <c r="D43" s="32">
        <f>'1 сорт базовый'!D43+'Самара '!$H$3</f>
        <v>886</v>
      </c>
      <c r="E43" s="33">
        <f>'1 сорт базовый'!E43+$H$3</f>
        <v>646</v>
      </c>
      <c r="F43" s="34">
        <f>'1 сорт базовый'!E43*(1-$G$3-$J$3)</f>
        <v>559.67999999999995</v>
      </c>
      <c r="G43" s="67"/>
    </row>
    <row r="44" spans="2:7" ht="16.5" customHeight="1" x14ac:dyDescent="0.25">
      <c r="B44" s="36" t="s">
        <v>56</v>
      </c>
      <c r="C44" s="37" t="s">
        <v>57</v>
      </c>
      <c r="D44" s="32">
        <f>'1 сорт базовый'!D44+'Самара '!$H$3</f>
        <v>957</v>
      </c>
      <c r="E44" s="33">
        <f>'1 сорт базовый'!E44+$H$3</f>
        <v>696</v>
      </c>
      <c r="F44" s="34">
        <f>'1 сорт базовый'!E44*(1-$G$3-$J$3)</f>
        <v>603.67999999999995</v>
      </c>
      <c r="G44" s="67"/>
    </row>
    <row r="45" spans="2:7" ht="16.5" customHeight="1" x14ac:dyDescent="0.25">
      <c r="B45" s="92" t="s">
        <v>58</v>
      </c>
      <c r="C45" s="93"/>
      <c r="D45" s="93"/>
      <c r="E45" s="93"/>
      <c r="F45" s="94"/>
      <c r="G45" s="67"/>
    </row>
    <row r="46" spans="2:7" ht="16.5" customHeight="1" x14ac:dyDescent="0.25">
      <c r="B46" s="30" t="s">
        <v>59</v>
      </c>
      <c r="C46" s="31" t="s">
        <v>17</v>
      </c>
      <c r="D46" s="32">
        <f>'1 сорт базовый'!D51+'Самара '!$H$3</f>
        <v>742</v>
      </c>
      <c r="E46" s="33">
        <f>'1 сорт базовый'!E51+$H$3</f>
        <v>545</v>
      </c>
      <c r="F46" s="34">
        <f>'1 сорт базовый'!E51*(1-$G$3-$J$3)</f>
        <v>470.8</v>
      </c>
      <c r="G46" s="67"/>
    </row>
    <row r="47" spans="2:7" ht="16.5" customHeight="1" x14ac:dyDescent="0.25">
      <c r="B47" s="30" t="s">
        <v>60</v>
      </c>
      <c r="C47" s="31" t="s">
        <v>10</v>
      </c>
      <c r="D47" s="32">
        <f>'1 сорт базовый'!D52+'Самара '!$H$3</f>
        <v>742</v>
      </c>
      <c r="E47" s="33">
        <f>'1 сорт базовый'!E52+$H$3</f>
        <v>545</v>
      </c>
      <c r="F47" s="34">
        <f>'1 сорт базовый'!E52*(1-$G$3-$J$3)</f>
        <v>470.8</v>
      </c>
      <c r="G47" s="67"/>
    </row>
    <row r="48" spans="2:7" ht="16.5" customHeight="1" x14ac:dyDescent="0.25">
      <c r="B48" s="88" t="s">
        <v>243</v>
      </c>
      <c r="C48" s="89"/>
      <c r="D48" s="89"/>
      <c r="E48" s="89"/>
      <c r="F48" s="90"/>
      <c r="G48" s="67"/>
    </row>
    <row r="49" spans="2:7" ht="16.5" customHeight="1" x14ac:dyDescent="0.25">
      <c r="B49" s="76" t="s">
        <v>15</v>
      </c>
      <c r="C49" s="77"/>
      <c r="D49" s="77"/>
      <c r="E49" s="77"/>
      <c r="F49" s="78"/>
      <c r="G49" s="67"/>
    </row>
    <row r="50" spans="2:7" ht="16.5" customHeight="1" x14ac:dyDescent="0.25">
      <c r="B50" s="30" t="s">
        <v>16</v>
      </c>
      <c r="C50" s="35" t="s">
        <v>17</v>
      </c>
      <c r="D50" s="32">
        <f>'1 сорт базовый'!D55+'Самара '!$H$3</f>
        <v>879</v>
      </c>
      <c r="E50" s="33">
        <f>'1 сорт базовый'!E55+$H$3</f>
        <v>641</v>
      </c>
      <c r="F50" s="34">
        <f>'1 сорт базовый'!E55*(1-$G$3-$J$3)</f>
        <v>555.28</v>
      </c>
      <c r="G50" s="67"/>
    </row>
    <row r="51" spans="2:7" ht="16.5" customHeight="1" x14ac:dyDescent="0.25">
      <c r="B51" s="30" t="s">
        <v>18</v>
      </c>
      <c r="C51" s="35" t="s">
        <v>19</v>
      </c>
      <c r="D51" s="32">
        <f>'1 сорт базовый'!D56+'Самара '!$H$3</f>
        <v>1082</v>
      </c>
      <c r="E51" s="33">
        <f>'1 сорт базовый'!E56+$H$3</f>
        <v>784</v>
      </c>
      <c r="F51" s="34">
        <f>'1 сорт базовый'!E56*(1-$G$3-$J$3)</f>
        <v>681.12</v>
      </c>
      <c r="G51" s="67"/>
    </row>
    <row r="52" spans="2:7" ht="16.5" customHeight="1" x14ac:dyDescent="0.25">
      <c r="B52" s="30" t="s">
        <v>20</v>
      </c>
      <c r="C52" s="35" t="s">
        <v>21</v>
      </c>
      <c r="D52" s="32">
        <f>'1 сорт базовый'!D57+'Самара '!$H$3</f>
        <v>931</v>
      </c>
      <c r="E52" s="33">
        <f>'1 сорт базовый'!E57+$H$3</f>
        <v>678</v>
      </c>
      <c r="F52" s="34">
        <f>'1 сорт базовый'!E57*(1-$G$3-$J$3)</f>
        <v>587.84</v>
      </c>
      <c r="G52" s="67"/>
    </row>
    <row r="53" spans="2:7" ht="16.5" customHeight="1" x14ac:dyDescent="0.25">
      <c r="B53" s="30" t="s">
        <v>22</v>
      </c>
      <c r="C53" s="35" t="s">
        <v>10</v>
      </c>
      <c r="D53" s="32">
        <f>'1 сорт базовый'!D58+'Самара '!$H$3</f>
        <v>914</v>
      </c>
      <c r="E53" s="33">
        <f>'1 сорт базовый'!E58+$H$3</f>
        <v>666</v>
      </c>
      <c r="F53" s="34">
        <f>'1 сорт базовый'!E58*(1-$G$3-$J$3)</f>
        <v>577.28</v>
      </c>
      <c r="G53" s="67"/>
    </row>
    <row r="54" spans="2:7" ht="16.5" customHeight="1" x14ac:dyDescent="0.25">
      <c r="B54" s="30" t="s">
        <v>23</v>
      </c>
      <c r="C54" s="35" t="s">
        <v>24</v>
      </c>
      <c r="D54" s="32">
        <f>'1 сорт базовый'!D59+'Самара '!$H$3</f>
        <v>1023</v>
      </c>
      <c r="E54" s="33">
        <f>'1 сорт базовый'!E59+$H$3</f>
        <v>742</v>
      </c>
      <c r="F54" s="34">
        <f>'1 сорт базовый'!E59*(1-$G$3-$J$3)</f>
        <v>644.16</v>
      </c>
      <c r="G54" s="67"/>
    </row>
    <row r="55" spans="2:7" ht="16.5" customHeight="1" x14ac:dyDescent="0.25">
      <c r="B55" s="30" t="s">
        <v>25</v>
      </c>
      <c r="C55" s="35" t="s">
        <v>26</v>
      </c>
      <c r="D55" s="32">
        <f>'1 сорт базовый'!D60+'Самара '!$H$3</f>
        <v>988</v>
      </c>
      <c r="E55" s="33">
        <f>'1 сорт базовый'!E60+$H$3</f>
        <v>718</v>
      </c>
      <c r="F55" s="34">
        <f>'1 сорт базовый'!E60*(1-$G$3-$J$3)</f>
        <v>623.04</v>
      </c>
      <c r="G55" s="67"/>
    </row>
    <row r="56" spans="2:7" ht="16.5" customHeight="1" x14ac:dyDescent="0.25">
      <c r="B56" s="92" t="s">
        <v>45</v>
      </c>
      <c r="C56" s="93"/>
      <c r="D56" s="93"/>
      <c r="E56" s="93"/>
      <c r="F56" s="94"/>
      <c r="G56" s="67"/>
    </row>
    <row r="57" spans="2:7" ht="16.5" customHeight="1" x14ac:dyDescent="0.25">
      <c r="B57" s="36" t="s">
        <v>46</v>
      </c>
      <c r="C57" s="37" t="s">
        <v>10</v>
      </c>
      <c r="D57" s="32">
        <f>'1 сорт базовый'!D62+'Самара '!$H$3</f>
        <v>759</v>
      </c>
      <c r="E57" s="33">
        <f>'1 сорт базовый'!E62+$H$3</f>
        <v>558</v>
      </c>
      <c r="F57" s="34">
        <f>'1 сорт базовый'!E62*(1-$G$3-$J$3)</f>
        <v>482.24</v>
      </c>
      <c r="G57" s="67"/>
    </row>
    <row r="58" spans="2:7" ht="16.5" customHeight="1" x14ac:dyDescent="0.25">
      <c r="B58" s="36" t="s">
        <v>47</v>
      </c>
      <c r="C58" s="37" t="s">
        <v>48</v>
      </c>
      <c r="D58" s="32">
        <f>'1 сорт базовый'!D63+'Самара '!$H$3</f>
        <v>1332</v>
      </c>
      <c r="E58" s="33">
        <f>'1 сорт базовый'!E63+$H$3</f>
        <v>960</v>
      </c>
      <c r="F58" s="34">
        <f>'1 сорт базовый'!E63*(1-$G$3-$J$3)</f>
        <v>836</v>
      </c>
      <c r="G58" s="67"/>
    </row>
    <row r="59" spans="2:7" ht="16.5" customHeight="1" x14ac:dyDescent="0.25">
      <c r="B59" s="36" t="s">
        <v>49</v>
      </c>
      <c r="C59" s="37" t="s">
        <v>50</v>
      </c>
      <c r="D59" s="32">
        <f>'1 сорт базовый'!D64+'Самара '!$H$3</f>
        <v>1073</v>
      </c>
      <c r="E59" s="33">
        <f>'1 сорт базовый'!E64+$H$3</f>
        <v>777</v>
      </c>
      <c r="F59" s="34">
        <f>'1 сорт базовый'!E64*(1-$G$3-$J$3)</f>
        <v>674.96</v>
      </c>
      <c r="G59" s="67"/>
    </row>
    <row r="60" spans="2:7" ht="16.5" customHeight="1" x14ac:dyDescent="0.25">
      <c r="B60" s="36" t="s">
        <v>51</v>
      </c>
      <c r="C60" s="37" t="s">
        <v>44</v>
      </c>
      <c r="D60" s="32">
        <f>'1 сорт базовый'!D65+'Самара '!$H$3</f>
        <v>999</v>
      </c>
      <c r="E60" s="33">
        <f>'1 сорт базовый'!E65+$H$3</f>
        <v>726</v>
      </c>
      <c r="F60" s="34">
        <f>'1 сорт базовый'!E65*(1-$G$3-$J$3)</f>
        <v>630.08000000000004</v>
      </c>
      <c r="G60" s="67"/>
    </row>
    <row r="61" spans="2:7" ht="16.5" customHeight="1" x14ac:dyDescent="0.25">
      <c r="B61" s="36" t="s">
        <v>52</v>
      </c>
      <c r="C61" s="37" t="s">
        <v>37</v>
      </c>
      <c r="D61" s="32">
        <f>'1 сорт базовый'!D66+'Самара '!$H$3</f>
        <v>964</v>
      </c>
      <c r="E61" s="33">
        <f>'1 сорт базовый'!E66+$H$3</f>
        <v>701</v>
      </c>
      <c r="F61" s="34">
        <f>'1 сорт базовый'!E66*(1-$G$3-$J$3)</f>
        <v>608.08000000000004</v>
      </c>
      <c r="G61" s="67"/>
    </row>
    <row r="62" spans="2:7" ht="16.5" customHeight="1" x14ac:dyDescent="0.25">
      <c r="B62" s="36" t="s">
        <v>53</v>
      </c>
      <c r="C62" s="37" t="s">
        <v>14</v>
      </c>
      <c r="D62" s="32">
        <f>'1 сорт базовый'!D67+'Самара '!$H$3</f>
        <v>1136</v>
      </c>
      <c r="E62" s="33">
        <f>'1 сорт базовый'!E67+$H$3</f>
        <v>822</v>
      </c>
      <c r="F62" s="34">
        <f>'1 сорт базовый'!E67*(1-$G$3-$J$3)</f>
        <v>714.56000000000006</v>
      </c>
      <c r="G62" s="67"/>
    </row>
    <row r="63" spans="2:7" ht="16.5" customHeight="1" x14ac:dyDescent="0.25">
      <c r="B63" s="36" t="s">
        <v>54</v>
      </c>
      <c r="C63" s="37" t="s">
        <v>55</v>
      </c>
      <c r="D63" s="32">
        <f>'1 сорт базовый'!D68+'Самара '!$H$3</f>
        <v>919</v>
      </c>
      <c r="E63" s="33">
        <f>'1 сорт базовый'!E68+$H$3</f>
        <v>669</v>
      </c>
      <c r="F63" s="34">
        <f>'1 сорт базовый'!E68*(1-$G$3-$J$3)</f>
        <v>579.91999999999996</v>
      </c>
      <c r="G63" s="67"/>
    </row>
    <row r="64" spans="2:7" ht="16.5" customHeight="1" x14ac:dyDescent="0.25">
      <c r="B64" s="36" t="s">
        <v>56</v>
      </c>
      <c r="C64" s="37" t="s">
        <v>57</v>
      </c>
      <c r="D64" s="32">
        <f>'1 сорт базовый'!D69+'Самара '!$H$3</f>
        <v>990</v>
      </c>
      <c r="E64" s="33">
        <f>'1 сорт базовый'!E69+$H$3</f>
        <v>719</v>
      </c>
      <c r="F64" s="34">
        <f>'1 сорт базовый'!E69*(1-$G$3-$J$3)</f>
        <v>623.91999999999996</v>
      </c>
      <c r="G64" s="67"/>
    </row>
    <row r="65" spans="2:7" ht="16.5" customHeight="1" x14ac:dyDescent="0.25">
      <c r="B65" s="82" t="s">
        <v>240</v>
      </c>
      <c r="C65" s="83"/>
      <c r="D65" s="83"/>
      <c r="E65" s="83"/>
      <c r="F65" s="84"/>
      <c r="G65" s="67"/>
    </row>
    <row r="66" spans="2:7" ht="16.5" customHeight="1" x14ac:dyDescent="0.25">
      <c r="B66" s="88" t="s">
        <v>3</v>
      </c>
      <c r="C66" s="89"/>
      <c r="D66" s="89"/>
      <c r="E66" s="89"/>
      <c r="F66" s="90"/>
      <c r="G66" s="67"/>
    </row>
    <row r="67" spans="2:7" ht="16.5" customHeight="1" x14ac:dyDescent="0.25">
      <c r="B67" s="92" t="s">
        <v>123</v>
      </c>
      <c r="C67" s="93"/>
      <c r="D67" s="93"/>
      <c r="E67" s="93"/>
      <c r="F67" s="94"/>
      <c r="G67" s="67"/>
    </row>
    <row r="68" spans="2:7" ht="16.5" customHeight="1" x14ac:dyDescent="0.25">
      <c r="B68" s="36" t="s">
        <v>251</v>
      </c>
      <c r="C68" s="38" t="s">
        <v>265</v>
      </c>
      <c r="D68" s="32">
        <f>'1 сорт базовый'!D73+'Самара '!$H$3</f>
        <v>679</v>
      </c>
      <c r="E68" s="33">
        <f>'1 сорт базовый'!E73+$H$3</f>
        <v>501</v>
      </c>
      <c r="F68" s="34">
        <f>'1 сорт базовый'!E73*(1-$G$3-$J$3)</f>
        <v>432.08</v>
      </c>
      <c r="G68" s="67"/>
    </row>
    <row r="69" spans="2:7" ht="16.5" customHeight="1" x14ac:dyDescent="0.25">
      <c r="B69" s="36" t="s">
        <v>124</v>
      </c>
      <c r="C69" s="35" t="s">
        <v>10</v>
      </c>
      <c r="D69" s="32">
        <f>'1 сорт базовый'!D74+'Самара '!$H$3</f>
        <v>637</v>
      </c>
      <c r="E69" s="33">
        <f>'1 сорт базовый'!E74+$H$3</f>
        <v>472</v>
      </c>
      <c r="F69" s="34">
        <f>'1 сорт базовый'!E74*(1-$G$3-$J$3)</f>
        <v>406.56</v>
      </c>
      <c r="G69" s="67"/>
    </row>
    <row r="70" spans="2:7" ht="16.5" customHeight="1" x14ac:dyDescent="0.25">
      <c r="B70" s="36" t="s">
        <v>125</v>
      </c>
      <c r="C70" s="35" t="s">
        <v>48</v>
      </c>
      <c r="D70" s="32">
        <f>'1 сорт базовый'!D75+'Самара '!$H$3</f>
        <v>1008</v>
      </c>
      <c r="E70" s="33">
        <f>'1 сорт базовый'!E75+$H$3</f>
        <v>732</v>
      </c>
      <c r="F70" s="34">
        <f>'1 сорт базовый'!E75*(1-$G$3-$J$3)</f>
        <v>635.36</v>
      </c>
      <c r="G70" s="67"/>
    </row>
    <row r="71" spans="2:7" ht="16.5" customHeight="1" x14ac:dyDescent="0.25">
      <c r="B71" s="36" t="s">
        <v>126</v>
      </c>
      <c r="C71" s="35" t="s">
        <v>50</v>
      </c>
      <c r="D71" s="32">
        <f>'1 сорт базовый'!D76+'Самара '!$H$3</f>
        <v>827</v>
      </c>
      <c r="E71" s="33">
        <f>'1 сорт базовый'!E76+$H$3</f>
        <v>604</v>
      </c>
      <c r="F71" s="34">
        <f>'1 сорт базовый'!E76*(1-$G$3-$J$3)</f>
        <v>522.72</v>
      </c>
      <c r="G71" s="67"/>
    </row>
    <row r="72" spans="2:7" ht="16.5" customHeight="1" x14ac:dyDescent="0.25">
      <c r="B72" s="36" t="s">
        <v>127</v>
      </c>
      <c r="C72" s="35" t="s">
        <v>44</v>
      </c>
      <c r="D72" s="32">
        <f>'1 сорт базовый'!D77+'Самара '!$H$3</f>
        <v>819</v>
      </c>
      <c r="E72" s="33">
        <f>'1 сорт базовый'!E77+$H$3</f>
        <v>598</v>
      </c>
      <c r="F72" s="34">
        <f>'1 сорт базовый'!E77*(1-$G$3-$J$3)</f>
        <v>517.44000000000005</v>
      </c>
      <c r="G72" s="67"/>
    </row>
    <row r="73" spans="2:7" ht="16.5" customHeight="1" x14ac:dyDescent="0.25">
      <c r="B73" s="36" t="s">
        <v>128</v>
      </c>
      <c r="C73" s="35" t="s">
        <v>37</v>
      </c>
      <c r="D73" s="32">
        <f>'1 сорт базовый'!D78+'Самара '!$H$3</f>
        <v>714</v>
      </c>
      <c r="E73" s="33">
        <f>'1 сорт базовый'!E78+$H$3</f>
        <v>525</v>
      </c>
      <c r="F73" s="34">
        <f>'1 сорт базовый'!E78*(1-$G$3-$J$3)</f>
        <v>453.2</v>
      </c>
      <c r="G73" s="67"/>
    </row>
    <row r="74" spans="2:7" ht="16.5" customHeight="1" x14ac:dyDescent="0.25">
      <c r="B74" s="36" t="s">
        <v>129</v>
      </c>
      <c r="C74" s="35" t="s">
        <v>14</v>
      </c>
      <c r="D74" s="32">
        <f>'1 сорт базовый'!D79+'Самара '!$H$3</f>
        <v>820</v>
      </c>
      <c r="E74" s="33">
        <f>'1 сорт базовый'!E79+$H$3</f>
        <v>600</v>
      </c>
      <c r="F74" s="34">
        <f>'1 сорт базовый'!E79*(1-$G$3-$J$3)</f>
        <v>519.20000000000005</v>
      </c>
      <c r="G74" s="67"/>
    </row>
    <row r="75" spans="2:7" ht="16.5" customHeight="1" x14ac:dyDescent="0.25">
      <c r="B75" s="36" t="s">
        <v>130</v>
      </c>
      <c r="C75" s="35" t="s">
        <v>55</v>
      </c>
      <c r="D75" s="32">
        <f>'1 сорт базовый'!D80+'Самара '!$H$3</f>
        <v>699</v>
      </c>
      <c r="E75" s="33">
        <f>'1 сорт базовый'!E80+$H$3</f>
        <v>515</v>
      </c>
      <c r="F75" s="34">
        <f>'1 сорт базовый'!E80*(1-$G$3-$J$3)</f>
        <v>444.4</v>
      </c>
      <c r="G75" s="67"/>
    </row>
    <row r="76" spans="2:7" ht="16.5" customHeight="1" x14ac:dyDescent="0.25">
      <c r="B76" s="36" t="s">
        <v>131</v>
      </c>
      <c r="C76" s="35" t="s">
        <v>57</v>
      </c>
      <c r="D76" s="32">
        <f>'1 сорт базовый'!D81+'Самара '!$H$3</f>
        <v>746</v>
      </c>
      <c r="E76" s="33">
        <f>'1 сорт базовый'!E81+$H$3</f>
        <v>548</v>
      </c>
      <c r="F76" s="34">
        <f>'1 сорт базовый'!E81*(1-$G$3-$J$3)</f>
        <v>473.44</v>
      </c>
      <c r="G76" s="67"/>
    </row>
    <row r="77" spans="2:7" ht="16.5" customHeight="1" x14ac:dyDescent="0.25">
      <c r="B77" s="92" t="s">
        <v>132</v>
      </c>
      <c r="C77" s="93"/>
      <c r="D77" s="93"/>
      <c r="E77" s="93"/>
      <c r="F77" s="94"/>
      <c r="G77" s="67"/>
    </row>
    <row r="78" spans="2:7" ht="16.5" customHeight="1" x14ac:dyDescent="0.25">
      <c r="B78" s="36" t="s">
        <v>133</v>
      </c>
      <c r="C78" s="35" t="s">
        <v>17</v>
      </c>
      <c r="D78" s="32">
        <f>'1 сорт базовый'!D83+'Самара '!$H$3</f>
        <v>599</v>
      </c>
      <c r="E78" s="33">
        <f>'1 сорт базовый'!E83+$H$3</f>
        <v>444</v>
      </c>
      <c r="F78" s="34">
        <f>'1 сорт базовый'!E83*(1-$G$3-$J$3)</f>
        <v>381.92</v>
      </c>
      <c r="G78" s="67"/>
    </row>
    <row r="79" spans="2:7" ht="16.5" customHeight="1" x14ac:dyDescent="0.25">
      <c r="B79" s="36" t="s">
        <v>134</v>
      </c>
      <c r="C79" s="35" t="s">
        <v>10</v>
      </c>
      <c r="D79" s="32">
        <f>'1 сорт базовый'!D84+'Самара '!$H$3</f>
        <v>599</v>
      </c>
      <c r="E79" s="33">
        <f>'1 сорт базовый'!E84+$H$3</f>
        <v>444</v>
      </c>
      <c r="F79" s="34">
        <f>'1 сорт базовый'!E84*(1-$G$3-$J$3)</f>
        <v>381.92</v>
      </c>
      <c r="G79" s="67"/>
    </row>
    <row r="80" spans="2:7" ht="16.5" customHeight="1" x14ac:dyDescent="0.25">
      <c r="B80" s="36" t="s">
        <v>135</v>
      </c>
      <c r="C80" s="37" t="s">
        <v>12</v>
      </c>
      <c r="D80" s="32">
        <f>'1 сорт базовый'!D85+'Самара '!$H$3</f>
        <v>615</v>
      </c>
      <c r="E80" s="33">
        <f>'1 сорт базовый'!E85+$H$3</f>
        <v>456</v>
      </c>
      <c r="F80" s="34">
        <f>'1 сорт базовый'!E85*(1-$G$3-$J$3)</f>
        <v>392.48</v>
      </c>
      <c r="G80" s="67"/>
    </row>
    <row r="81" spans="2:7" ht="16.5" customHeight="1" x14ac:dyDescent="0.25">
      <c r="B81" s="36" t="s">
        <v>137</v>
      </c>
      <c r="C81" s="37" t="s">
        <v>12</v>
      </c>
      <c r="D81" s="32">
        <f>'1 сорт базовый'!D86+'Самара '!$H$3</f>
        <v>735</v>
      </c>
      <c r="E81" s="33">
        <f>'1 сорт базовый'!E86+$H$3</f>
        <v>539</v>
      </c>
      <c r="F81" s="34">
        <f>'1 сорт базовый'!E86*(1-$G$3-$J$3)</f>
        <v>465.52</v>
      </c>
      <c r="G81" s="67"/>
    </row>
    <row r="82" spans="2:7" ht="16.5" customHeight="1" x14ac:dyDescent="0.25">
      <c r="B82" s="88" t="s">
        <v>121</v>
      </c>
      <c r="C82" s="89"/>
      <c r="D82" s="89"/>
      <c r="E82" s="89"/>
      <c r="F82" s="90"/>
      <c r="G82" s="67"/>
    </row>
    <row r="83" spans="2:7" ht="16.5" customHeight="1" x14ac:dyDescent="0.25">
      <c r="B83" s="92" t="s">
        <v>123</v>
      </c>
      <c r="C83" s="93"/>
      <c r="D83" s="93"/>
      <c r="E83" s="93"/>
      <c r="F83" s="94"/>
      <c r="G83" s="67"/>
    </row>
    <row r="84" spans="2:7" ht="16.5" customHeight="1" x14ac:dyDescent="0.25">
      <c r="B84" s="36" t="s">
        <v>124</v>
      </c>
      <c r="C84" s="35" t="s">
        <v>10</v>
      </c>
      <c r="D84" s="32">
        <f>'1 сорт базовый'!D89+'Самара '!$H$3</f>
        <v>672</v>
      </c>
      <c r="E84" s="33">
        <f>'1 сорт базовый'!E89+$H$3</f>
        <v>496</v>
      </c>
      <c r="F84" s="34">
        <f>'1 сорт базовый'!E89*(1-$G$3-$J$3)</f>
        <v>427.68</v>
      </c>
      <c r="G84" s="67"/>
    </row>
    <row r="85" spans="2:7" ht="16.5" customHeight="1" x14ac:dyDescent="0.25">
      <c r="B85" s="36" t="s">
        <v>125</v>
      </c>
      <c r="C85" s="35" t="s">
        <v>48</v>
      </c>
      <c r="D85" s="32">
        <f>'1 сорт базовый'!D90+'Самара '!$H$3</f>
        <v>1041</v>
      </c>
      <c r="E85" s="33">
        <f>'1 сорт базовый'!E90+$H$3</f>
        <v>755</v>
      </c>
      <c r="F85" s="34">
        <f>'1 сорт базовый'!E90*(1-$G$3-$J$3)</f>
        <v>655.6</v>
      </c>
      <c r="G85" s="67"/>
    </row>
    <row r="86" spans="2:7" ht="16.5" customHeight="1" x14ac:dyDescent="0.25">
      <c r="B86" s="36" t="s">
        <v>126</v>
      </c>
      <c r="C86" s="35" t="s">
        <v>50</v>
      </c>
      <c r="D86" s="32">
        <f>'1 сорт базовый'!D91+'Самара '!$H$3</f>
        <v>860</v>
      </c>
      <c r="E86" s="33">
        <f>'1 сорт базовый'!E91+$H$3</f>
        <v>627</v>
      </c>
      <c r="F86" s="34">
        <f>'1 сорт базовый'!E91*(1-$G$3-$J$3)</f>
        <v>542.96</v>
      </c>
      <c r="G86" s="67"/>
    </row>
    <row r="87" spans="2:7" ht="16.5" customHeight="1" x14ac:dyDescent="0.25">
      <c r="B87" s="36" t="s">
        <v>127</v>
      </c>
      <c r="C87" s="35" t="s">
        <v>44</v>
      </c>
      <c r="D87" s="32">
        <f>'1 сорт базовый'!D92+'Самара '!$H$3</f>
        <v>851</v>
      </c>
      <c r="E87" s="33">
        <f>'1 сорт базовый'!E92+$H$3</f>
        <v>622</v>
      </c>
      <c r="F87" s="34">
        <f>'1 сорт базовый'!E92*(1-$G$3-$J$3)</f>
        <v>538.56000000000006</v>
      </c>
      <c r="G87" s="67"/>
    </row>
    <row r="88" spans="2:7" ht="16.5" customHeight="1" x14ac:dyDescent="0.25">
      <c r="B88" s="36" t="s">
        <v>128</v>
      </c>
      <c r="C88" s="35" t="s">
        <v>37</v>
      </c>
      <c r="D88" s="32">
        <f>'1 сорт базовый'!D93+'Самара '!$H$3</f>
        <v>746</v>
      </c>
      <c r="E88" s="33">
        <f>'1 сорт базовый'!E93+$H$3</f>
        <v>548</v>
      </c>
      <c r="F88" s="34">
        <f>'1 сорт базовый'!E93*(1-$G$3-$J$3)</f>
        <v>473.44</v>
      </c>
      <c r="G88" s="67"/>
    </row>
    <row r="89" spans="2:7" ht="16.5" customHeight="1" x14ac:dyDescent="0.25">
      <c r="B89" s="36" t="s">
        <v>129</v>
      </c>
      <c r="C89" s="35" t="s">
        <v>14</v>
      </c>
      <c r="D89" s="32">
        <f>'1 сорт базовый'!D94+'Самара '!$H$3</f>
        <v>853</v>
      </c>
      <c r="E89" s="33">
        <f>'1 сорт базовый'!E94+$H$3</f>
        <v>623</v>
      </c>
      <c r="F89" s="34">
        <f>'1 сорт базовый'!E94*(1-$G$3-$J$3)</f>
        <v>539.44000000000005</v>
      </c>
      <c r="G89" s="67"/>
    </row>
    <row r="90" spans="2:7" ht="16.5" customHeight="1" x14ac:dyDescent="0.25">
      <c r="B90" s="36" t="s">
        <v>130</v>
      </c>
      <c r="C90" s="35" t="s">
        <v>55</v>
      </c>
      <c r="D90" s="32">
        <f>'1 сорт базовый'!D95+'Самара '!$H$3</f>
        <v>732</v>
      </c>
      <c r="E90" s="33">
        <f>'1 сорт базовый'!E95+$H$3</f>
        <v>537</v>
      </c>
      <c r="F90" s="34">
        <f>'1 сорт базовый'!E95*(1-$G$3-$J$3)</f>
        <v>463.76</v>
      </c>
      <c r="G90" s="67"/>
    </row>
    <row r="91" spans="2:7" ht="16.5" customHeight="1" x14ac:dyDescent="0.25">
      <c r="B91" s="36" t="s">
        <v>131</v>
      </c>
      <c r="C91" s="35" t="s">
        <v>57</v>
      </c>
      <c r="D91" s="32">
        <f>'1 сорт базовый'!D96+'Самара '!$H$3</f>
        <v>779</v>
      </c>
      <c r="E91" s="33">
        <f>'1 сорт базовый'!E96+$H$3</f>
        <v>571</v>
      </c>
      <c r="F91" s="34">
        <f>'1 сорт базовый'!E96*(1-$G$3-$J$3)</f>
        <v>493.68</v>
      </c>
      <c r="G91" s="67"/>
    </row>
    <row r="92" spans="2:7" ht="16.5" customHeight="1" x14ac:dyDescent="0.25">
      <c r="B92" s="82" t="s">
        <v>252</v>
      </c>
      <c r="C92" s="83"/>
      <c r="D92" s="83"/>
      <c r="E92" s="83"/>
      <c r="F92" s="84"/>
      <c r="G92" s="67"/>
    </row>
    <row r="93" spans="2:7" ht="16.5" customHeight="1" x14ac:dyDescent="0.25">
      <c r="B93" s="95" t="s">
        <v>62</v>
      </c>
      <c r="C93" s="96"/>
      <c r="D93" s="96"/>
      <c r="E93" s="96"/>
      <c r="F93" s="97"/>
      <c r="G93" s="67"/>
    </row>
    <row r="94" spans="2:7" ht="16.5" customHeight="1" x14ac:dyDescent="0.25">
      <c r="B94" s="76" t="s">
        <v>132</v>
      </c>
      <c r="C94" s="77"/>
      <c r="D94" s="77"/>
      <c r="E94" s="77"/>
      <c r="F94" s="78"/>
      <c r="G94" s="67"/>
    </row>
    <row r="95" spans="2:7" ht="16.5" customHeight="1" x14ac:dyDescent="0.25">
      <c r="B95" s="36" t="s">
        <v>139</v>
      </c>
      <c r="C95" s="37" t="s">
        <v>17</v>
      </c>
      <c r="D95" s="32">
        <f>'1 сорт базовый'!D100+'Самара '!$H$3</f>
        <v>365</v>
      </c>
      <c r="E95" s="33">
        <f>'1 сорт базовый'!E100+$H$3</f>
        <v>293</v>
      </c>
      <c r="F95" s="34">
        <f>'1 сорт базовый'!E100*(1-$G$3-$J$3)</f>
        <v>249.04</v>
      </c>
      <c r="G95" s="67"/>
    </row>
    <row r="96" spans="2:7" ht="16.5" customHeight="1" x14ac:dyDescent="0.25">
      <c r="B96" s="36" t="s">
        <v>140</v>
      </c>
      <c r="C96" s="37" t="s">
        <v>10</v>
      </c>
      <c r="D96" s="32">
        <f>'1 сорт базовый'!D101+'Самара '!$H$3</f>
        <v>365</v>
      </c>
      <c r="E96" s="33">
        <f>'1 сорт базовый'!E101+$H$3</f>
        <v>293</v>
      </c>
      <c r="F96" s="34">
        <f>'1 сорт базовый'!E101*(1-$G$3-$J$3)</f>
        <v>249.04</v>
      </c>
      <c r="G96" s="67"/>
    </row>
    <row r="97" spans="2:7" ht="16.5" customHeight="1" x14ac:dyDescent="0.25">
      <c r="B97" s="36" t="s">
        <v>142</v>
      </c>
      <c r="C97" s="37" t="s">
        <v>136</v>
      </c>
      <c r="D97" s="32">
        <f>'1 сорт базовый'!D102+'Самара '!$H$3</f>
        <v>365</v>
      </c>
      <c r="E97" s="33">
        <f>'1 сорт базовый'!E102+$H$3</f>
        <v>293</v>
      </c>
      <c r="F97" s="34">
        <f>'1 сорт базовый'!E102*(1-$G$3-$J$3)</f>
        <v>249.04</v>
      </c>
      <c r="G97" s="67"/>
    </row>
    <row r="98" spans="2:7" ht="16.5" customHeight="1" x14ac:dyDescent="0.25">
      <c r="B98" s="95" t="s">
        <v>144</v>
      </c>
      <c r="C98" s="96"/>
      <c r="D98" s="96"/>
      <c r="E98" s="96"/>
      <c r="F98" s="97"/>
      <c r="G98" s="67"/>
    </row>
    <row r="99" spans="2:7" ht="16.5" customHeight="1" x14ac:dyDescent="0.25">
      <c r="B99" s="76" t="s">
        <v>132</v>
      </c>
      <c r="C99" s="77"/>
      <c r="D99" s="77"/>
      <c r="E99" s="77"/>
      <c r="F99" s="78"/>
      <c r="G99" s="67"/>
    </row>
    <row r="100" spans="2:7" ht="16.5" customHeight="1" x14ac:dyDescent="0.25">
      <c r="B100" s="36" t="s">
        <v>139</v>
      </c>
      <c r="C100" s="37" t="s">
        <v>17</v>
      </c>
      <c r="D100" s="32">
        <f>'1 сорт базовый'!D105+'Самара '!$H$3</f>
        <v>354</v>
      </c>
      <c r="E100" s="33">
        <f>'1 сорт базовый'!E105+$H$3</f>
        <v>285</v>
      </c>
      <c r="F100" s="34">
        <f>'1 сорт базовый'!E105*(1-$G$3-$J$3)</f>
        <v>242</v>
      </c>
      <c r="G100" s="67"/>
    </row>
    <row r="101" spans="2:7" ht="16.5" customHeight="1" x14ac:dyDescent="0.25">
      <c r="B101" s="36" t="s">
        <v>145</v>
      </c>
      <c r="C101" s="37" t="s">
        <v>146</v>
      </c>
      <c r="D101" s="32">
        <f>'1 сорт базовый'!D106+'Самара '!$H$3</f>
        <v>581</v>
      </c>
      <c r="E101" s="33">
        <f>'1 сорт базовый'!E106+$H$3</f>
        <v>454</v>
      </c>
      <c r="F101" s="34">
        <f>'1 сорт базовый'!E106*(1-$G$3-$J$3)</f>
        <v>390.72</v>
      </c>
      <c r="G101" s="67"/>
    </row>
    <row r="102" spans="2:7" ht="16.5" customHeight="1" x14ac:dyDescent="0.25">
      <c r="B102" s="36" t="s">
        <v>140</v>
      </c>
      <c r="C102" s="37" t="s">
        <v>10</v>
      </c>
      <c r="D102" s="32">
        <f>'1 сорт базовый'!D107+'Самара '!$H$3</f>
        <v>354</v>
      </c>
      <c r="E102" s="33">
        <f>'1 сорт базовый'!E107+$H$3</f>
        <v>285</v>
      </c>
      <c r="F102" s="34">
        <f>'1 сорт базовый'!E107*(1-$G$3-$J$3)</f>
        <v>242</v>
      </c>
      <c r="G102" s="67"/>
    </row>
    <row r="103" spans="2:7" ht="16.5" customHeight="1" x14ac:dyDescent="0.25">
      <c r="B103" s="36" t="s">
        <v>141</v>
      </c>
      <c r="C103" s="37" t="s">
        <v>12</v>
      </c>
      <c r="D103" s="32">
        <f>'1 сорт базовый'!D108+'Самара '!$H$3</f>
        <v>463</v>
      </c>
      <c r="E103" s="33">
        <f>'1 сорт базовый'!E108+$H$3</f>
        <v>367</v>
      </c>
      <c r="F103" s="34">
        <f>'1 сорт базовый'!E108*(1-$G$3-$J$3)</f>
        <v>314.16000000000003</v>
      </c>
      <c r="G103" s="67"/>
    </row>
    <row r="104" spans="2:7" ht="16.5" customHeight="1" x14ac:dyDescent="0.25">
      <c r="B104" s="36" t="s">
        <v>147</v>
      </c>
      <c r="C104" s="37" t="s">
        <v>44</v>
      </c>
      <c r="D104" s="32">
        <f>'1 сорт базовый'!D109+'Самара '!$H$3</f>
        <v>460</v>
      </c>
      <c r="E104" s="33">
        <f>'1 сорт базовый'!E109+$H$3</f>
        <v>365</v>
      </c>
      <c r="F104" s="34">
        <f>'1 сорт базовый'!E109*(1-$G$3-$J$3)</f>
        <v>312.39999999999998</v>
      </c>
      <c r="G104" s="67"/>
    </row>
    <row r="105" spans="2:7" ht="16.5" customHeight="1" x14ac:dyDescent="0.25">
      <c r="B105" s="36" t="s">
        <v>142</v>
      </c>
      <c r="C105" s="37" t="s">
        <v>136</v>
      </c>
      <c r="D105" s="32">
        <f>'1 сорт базовый'!D110+'Самара '!$H$3</f>
        <v>354</v>
      </c>
      <c r="E105" s="33">
        <f>'1 сорт базовый'!E110+$H$3</f>
        <v>285</v>
      </c>
      <c r="F105" s="34">
        <f>'1 сорт базовый'!E110*(1-$G$3-$J$3)</f>
        <v>242</v>
      </c>
      <c r="G105" s="67"/>
    </row>
    <row r="106" spans="2:7" ht="16.5" customHeight="1" x14ac:dyDescent="0.25">
      <c r="B106" s="36" t="s">
        <v>143</v>
      </c>
      <c r="C106" s="37" t="s">
        <v>37</v>
      </c>
      <c r="D106" s="32">
        <f>'1 сорт базовый'!D111+'Самара '!$H$3</f>
        <v>506</v>
      </c>
      <c r="E106" s="33">
        <f>'1 сорт базовый'!E111+$H$3</f>
        <v>399</v>
      </c>
      <c r="F106" s="34">
        <f>'1 сорт базовый'!E111*(1-$G$3-$J$3)</f>
        <v>342.32</v>
      </c>
      <c r="G106" s="67"/>
    </row>
    <row r="107" spans="2:7" ht="16.5" customHeight="1" x14ac:dyDescent="0.25">
      <c r="B107" s="36" t="s">
        <v>148</v>
      </c>
      <c r="C107" s="37" t="s">
        <v>14</v>
      </c>
      <c r="D107" s="32">
        <f>'1 сорт базовый'!D112+'Самара '!$H$3</f>
        <v>526</v>
      </c>
      <c r="E107" s="33">
        <f>'1 сорт базовый'!E112+$H$3</f>
        <v>415</v>
      </c>
      <c r="F107" s="34">
        <f>'1 сорт базовый'!E112*(1-$G$3-$J$3)</f>
        <v>356.4</v>
      </c>
      <c r="G107" s="67"/>
    </row>
    <row r="108" spans="2:7" ht="16.5" customHeight="1" x14ac:dyDescent="0.25">
      <c r="B108" s="76" t="s">
        <v>149</v>
      </c>
      <c r="C108" s="77"/>
      <c r="D108" s="77"/>
      <c r="E108" s="77"/>
      <c r="F108" s="78"/>
      <c r="G108" s="67"/>
    </row>
    <row r="109" spans="2:7" ht="16.5" customHeight="1" x14ac:dyDescent="0.25">
      <c r="B109" s="39" t="s">
        <v>150</v>
      </c>
      <c r="C109" s="40" t="s">
        <v>17</v>
      </c>
      <c r="D109" s="32" t="e">
        <f>'1 сорт базовый'!#REF!+'Самара '!$H$3</f>
        <v>#REF!</v>
      </c>
      <c r="E109" s="33" t="e">
        <f>'1 сорт базовый'!#REF!+$H$3</f>
        <v>#REF!</v>
      </c>
      <c r="F109" s="34" t="e">
        <f>'1 сорт базовый'!#REF!*(1-$G$3-$J$3)</f>
        <v>#REF!</v>
      </c>
      <c r="G109" s="67"/>
    </row>
    <row r="110" spans="2:7" ht="16.5" customHeight="1" x14ac:dyDescent="0.25">
      <c r="B110" s="39" t="s">
        <v>151</v>
      </c>
      <c r="C110" s="40" t="s">
        <v>146</v>
      </c>
      <c r="D110" s="32" t="e">
        <f>'1 сорт базовый'!#REF!+'Самара '!$H$3</f>
        <v>#REF!</v>
      </c>
      <c r="E110" s="33" t="e">
        <f>'1 сорт базовый'!#REF!+$H$3</f>
        <v>#REF!</v>
      </c>
      <c r="F110" s="34" t="e">
        <f>'1 сорт базовый'!#REF!*(1-$G$3-$J$3)</f>
        <v>#REF!</v>
      </c>
      <c r="G110" s="67"/>
    </row>
    <row r="111" spans="2:7" ht="16.5" customHeight="1" x14ac:dyDescent="0.25">
      <c r="B111" s="39" t="s">
        <v>152</v>
      </c>
      <c r="C111" s="40" t="s">
        <v>10</v>
      </c>
      <c r="D111" s="32" t="e">
        <f>'1 сорт базовый'!#REF!+'Самара '!$H$3</f>
        <v>#REF!</v>
      </c>
      <c r="E111" s="33" t="e">
        <f>'1 сорт базовый'!#REF!+$H$3</f>
        <v>#REF!</v>
      </c>
      <c r="F111" s="34" t="e">
        <f>'1 сорт базовый'!#REF!*(1-$G$3-$J$3)</f>
        <v>#REF!</v>
      </c>
      <c r="G111" s="67"/>
    </row>
    <row r="112" spans="2:7" ht="16.5" customHeight="1" x14ac:dyDescent="0.25">
      <c r="B112" s="39" t="s">
        <v>153</v>
      </c>
      <c r="C112" s="40" t="s">
        <v>12</v>
      </c>
      <c r="D112" s="32" t="e">
        <f>'1 сорт базовый'!#REF!+'Самара '!$H$3</f>
        <v>#REF!</v>
      </c>
      <c r="E112" s="33" t="e">
        <f>'1 сорт базовый'!#REF!+$H$3</f>
        <v>#REF!</v>
      </c>
      <c r="F112" s="34" t="e">
        <f>'1 сорт базовый'!#REF!*(1-$G$3-$J$3)</f>
        <v>#REF!</v>
      </c>
      <c r="G112" s="67"/>
    </row>
    <row r="113" spans="2:7" ht="16.5" customHeight="1" x14ac:dyDescent="0.25">
      <c r="B113" s="39" t="s">
        <v>154</v>
      </c>
      <c r="C113" s="40" t="s">
        <v>44</v>
      </c>
      <c r="D113" s="32" t="e">
        <f>'1 сорт базовый'!#REF!+'Самара '!$H$3</f>
        <v>#REF!</v>
      </c>
      <c r="E113" s="33" t="e">
        <f>'1 сорт базовый'!#REF!+$H$3</f>
        <v>#REF!</v>
      </c>
      <c r="F113" s="34" t="e">
        <f>'1 сорт базовый'!#REF!*(1-$G$3-$J$3)</f>
        <v>#REF!</v>
      </c>
      <c r="G113" s="67"/>
    </row>
    <row r="114" spans="2:7" ht="16.5" customHeight="1" x14ac:dyDescent="0.25">
      <c r="B114" s="39" t="s">
        <v>155</v>
      </c>
      <c r="C114" s="40" t="s">
        <v>136</v>
      </c>
      <c r="D114" s="32" t="e">
        <f>'1 сорт базовый'!#REF!+'Самара '!$H$3</f>
        <v>#REF!</v>
      </c>
      <c r="E114" s="33" t="e">
        <f>'1 сорт базовый'!#REF!+$H$3</f>
        <v>#REF!</v>
      </c>
      <c r="F114" s="34" t="e">
        <f>'1 сорт базовый'!#REF!*(1-$G$3-$J$3)</f>
        <v>#REF!</v>
      </c>
      <c r="G114" s="67"/>
    </row>
    <row r="115" spans="2:7" ht="16.5" customHeight="1" x14ac:dyDescent="0.25">
      <c r="B115" s="39" t="s">
        <v>156</v>
      </c>
      <c r="C115" s="40" t="s">
        <v>37</v>
      </c>
      <c r="D115" s="32" t="e">
        <f>'1 сорт базовый'!#REF!+'Самара '!$H$3</f>
        <v>#REF!</v>
      </c>
      <c r="E115" s="33" t="e">
        <f>'1 сорт базовый'!#REF!+$H$3</f>
        <v>#REF!</v>
      </c>
      <c r="F115" s="34" t="e">
        <f>'1 сорт базовый'!#REF!*(1-$G$3-$J$3)</f>
        <v>#REF!</v>
      </c>
      <c r="G115" s="67"/>
    </row>
    <row r="116" spans="2:7" ht="16.5" customHeight="1" x14ac:dyDescent="0.25">
      <c r="B116" s="39" t="s">
        <v>157</v>
      </c>
      <c r="C116" s="40" t="s">
        <v>14</v>
      </c>
      <c r="D116" s="32" t="e">
        <f>'1 сорт базовый'!#REF!+'Самара '!$H$3</f>
        <v>#REF!</v>
      </c>
      <c r="E116" s="33" t="e">
        <f>'1 сорт базовый'!#REF!+$H$3</f>
        <v>#REF!</v>
      </c>
      <c r="F116" s="34" t="e">
        <f>'1 сорт базовый'!#REF!*(1-$G$3-$J$3)</f>
        <v>#REF!</v>
      </c>
      <c r="G116" s="67"/>
    </row>
    <row r="117" spans="2:7" ht="16.5" customHeight="1" x14ac:dyDescent="0.25">
      <c r="B117" s="82" t="s">
        <v>61</v>
      </c>
      <c r="C117" s="83"/>
      <c r="D117" s="83"/>
      <c r="E117" s="83"/>
      <c r="F117" s="84"/>
      <c r="G117" s="67"/>
    </row>
    <row r="118" spans="2:7" ht="16.5" customHeight="1" x14ac:dyDescent="0.25">
      <c r="B118" s="88" t="s">
        <v>62</v>
      </c>
      <c r="C118" s="89"/>
      <c r="D118" s="89"/>
      <c r="E118" s="89"/>
      <c r="F118" s="90"/>
      <c r="G118" s="67"/>
    </row>
    <row r="119" spans="2:7" ht="16.5" customHeight="1" x14ac:dyDescent="0.25">
      <c r="B119" s="76" t="s">
        <v>266</v>
      </c>
      <c r="C119" s="77"/>
      <c r="D119" s="77"/>
      <c r="E119" s="77"/>
      <c r="F119" s="78"/>
      <c r="G119" s="67"/>
    </row>
    <row r="120" spans="2:7" ht="16.5" customHeight="1" x14ac:dyDescent="0.25">
      <c r="B120" s="36" t="s">
        <v>63</v>
      </c>
      <c r="C120" s="37" t="s">
        <v>10</v>
      </c>
      <c r="D120" s="32">
        <f>'1 сорт базовый'!D116+'Самара '!$H$3</f>
        <v>645</v>
      </c>
      <c r="E120" s="33">
        <f>'1 сорт базовый'!E116+$H$3</f>
        <v>530</v>
      </c>
      <c r="F120" s="34">
        <f>'1 сорт базовый'!E116*(1-$G$3-$I$3)</f>
        <v>436.8</v>
      </c>
      <c r="G120" s="67"/>
    </row>
    <row r="121" spans="2:7" ht="16.5" customHeight="1" x14ac:dyDescent="0.25">
      <c r="B121" s="36" t="s">
        <v>232</v>
      </c>
      <c r="C121" s="37" t="s">
        <v>30</v>
      </c>
      <c r="D121" s="32">
        <f>'1 сорт базовый'!D117+'Самара '!$H$3</f>
        <v>645</v>
      </c>
      <c r="E121" s="33">
        <f>'1 сорт базовый'!E117+$H$3</f>
        <v>530</v>
      </c>
      <c r="F121" s="34">
        <f>'1 сорт базовый'!E117*(1-$G$3-$I$3)</f>
        <v>436.8</v>
      </c>
      <c r="G121" s="67"/>
    </row>
    <row r="122" spans="2:7" ht="16.5" customHeight="1" x14ac:dyDescent="0.25">
      <c r="B122" s="36" t="s">
        <v>233</v>
      </c>
      <c r="C122" s="37" t="s">
        <v>12</v>
      </c>
      <c r="D122" s="32">
        <f>'1 сорт базовый'!D118+'Самара '!$H$3</f>
        <v>706</v>
      </c>
      <c r="E122" s="33">
        <f>'1 сорт базовый'!E118+$H$3</f>
        <v>579</v>
      </c>
      <c r="F122" s="34">
        <f>'1 сорт базовый'!E118*(1-$G$3-$I$3)</f>
        <v>477.96</v>
      </c>
      <c r="G122" s="67"/>
    </row>
    <row r="123" spans="2:7" ht="16.5" customHeight="1" x14ac:dyDescent="0.25">
      <c r="B123" s="36" t="s">
        <v>234</v>
      </c>
      <c r="C123" s="37" t="s">
        <v>68</v>
      </c>
      <c r="D123" s="32">
        <f>'1 сорт базовый'!D119+'Самара '!$H$3</f>
        <v>709</v>
      </c>
      <c r="E123" s="33">
        <f>'1 сорт базовый'!E119+$H$3</f>
        <v>581</v>
      </c>
      <c r="F123" s="34">
        <f>'1 сорт базовый'!E119*(1-$G$3-$I$3)</f>
        <v>479.64</v>
      </c>
      <c r="G123" s="67"/>
    </row>
    <row r="124" spans="2:7" ht="16.5" customHeight="1" x14ac:dyDescent="0.25">
      <c r="B124" s="76" t="s">
        <v>69</v>
      </c>
      <c r="C124" s="77"/>
      <c r="D124" s="77"/>
      <c r="E124" s="77"/>
      <c r="F124" s="78"/>
      <c r="G124" s="67"/>
    </row>
    <row r="125" spans="2:7" ht="16.5" customHeight="1" x14ac:dyDescent="0.25">
      <c r="B125" s="36" t="s">
        <v>235</v>
      </c>
      <c r="C125" s="37" t="s">
        <v>71</v>
      </c>
      <c r="D125" s="32">
        <f>'1 сорт базовый'!D121+'Самара '!$H$3</f>
        <v>850</v>
      </c>
      <c r="E125" s="33">
        <f>'1 сорт базовый'!E121+$H$3</f>
        <v>603</v>
      </c>
      <c r="F125" s="34">
        <f>'1 сорт базовый'!E121*(1-$G$3-$I$3)</f>
        <v>498.12</v>
      </c>
      <c r="G125" s="67"/>
    </row>
    <row r="126" spans="2:7" ht="16.5" customHeight="1" x14ac:dyDescent="0.25">
      <c r="B126" s="36" t="s">
        <v>236</v>
      </c>
      <c r="C126" s="37" t="s">
        <v>73</v>
      </c>
      <c r="D126" s="32">
        <f>'1 сорт базовый'!D122+'Самара '!$H$3</f>
        <v>850</v>
      </c>
      <c r="E126" s="33">
        <f>'1 сорт базовый'!E122+$H$3</f>
        <v>603</v>
      </c>
      <c r="F126" s="34">
        <f>'1 сорт базовый'!E122*(1-$G$3-$I$3)</f>
        <v>498.12</v>
      </c>
      <c r="G126" s="67"/>
    </row>
    <row r="127" spans="2:7" ht="16.5" customHeight="1" x14ac:dyDescent="0.25">
      <c r="B127" s="36" t="s">
        <v>237</v>
      </c>
      <c r="C127" s="37" t="s">
        <v>66</v>
      </c>
      <c r="D127" s="32">
        <f>'1 сорт базовый'!D123+'Самара '!$H$3</f>
        <v>888</v>
      </c>
      <c r="E127" s="33">
        <f>'1 сорт базовый'!E123+$H$3</f>
        <v>629</v>
      </c>
      <c r="F127" s="34">
        <f>'1 сорт базовый'!E123*(1-$G$3-$I$3)</f>
        <v>519.96</v>
      </c>
      <c r="G127" s="67"/>
    </row>
    <row r="128" spans="2:7" ht="16.5" customHeight="1" x14ac:dyDescent="0.25">
      <c r="B128" s="36" t="s">
        <v>238</v>
      </c>
      <c r="C128" s="37" t="s">
        <v>14</v>
      </c>
      <c r="D128" s="32">
        <f>'1 сорт базовый'!D124+'Самара '!$H$3</f>
        <v>888</v>
      </c>
      <c r="E128" s="33">
        <f>'1 сорт базовый'!E124+$H$3</f>
        <v>629</v>
      </c>
      <c r="F128" s="34">
        <f>'1 сорт базовый'!E124*(1-$G$3-$I$3)</f>
        <v>519.96</v>
      </c>
      <c r="G128" s="67"/>
    </row>
    <row r="129" spans="2:7" ht="16.5" customHeight="1" x14ac:dyDescent="0.25">
      <c r="B129" s="76" t="s">
        <v>76</v>
      </c>
      <c r="C129" s="77"/>
      <c r="D129" s="77"/>
      <c r="E129" s="77"/>
      <c r="F129" s="78"/>
      <c r="G129" s="67"/>
    </row>
    <row r="130" spans="2:7" ht="16.5" customHeight="1" x14ac:dyDescent="0.25">
      <c r="B130" s="36" t="s">
        <v>77</v>
      </c>
      <c r="C130" s="37" t="s">
        <v>73</v>
      </c>
      <c r="D130" s="32">
        <f>'1 сорт базовый'!D126+'Самара '!$H$3</f>
        <v>580</v>
      </c>
      <c r="E130" s="33">
        <f>'1 сорт базовый'!E126+$H$3</f>
        <v>461</v>
      </c>
      <c r="F130" s="34">
        <f>'1 сорт базовый'!E126*(1-$G$3-$I$3)</f>
        <v>378.84</v>
      </c>
      <c r="G130" s="67"/>
    </row>
    <row r="131" spans="2:7" ht="16.5" customHeight="1" x14ac:dyDescent="0.25">
      <c r="B131" s="36" t="s">
        <v>78</v>
      </c>
      <c r="C131" s="37" t="s">
        <v>30</v>
      </c>
      <c r="D131" s="32">
        <f>'1 сорт базовый'!D127+'Самара '!$H$3</f>
        <v>599</v>
      </c>
      <c r="E131" s="33">
        <f>'1 сорт базовый'!E127+$H$3</f>
        <v>477</v>
      </c>
      <c r="F131" s="34">
        <f>'1 сорт базовый'!E127*(1-$G$3-$I$3)</f>
        <v>392.28</v>
      </c>
      <c r="G131" s="67"/>
    </row>
    <row r="132" spans="2:7" ht="16.5" customHeight="1" x14ac:dyDescent="0.25">
      <c r="B132" s="36" t="s">
        <v>79</v>
      </c>
      <c r="C132" s="37" t="s">
        <v>80</v>
      </c>
      <c r="D132" s="32">
        <f>'1 сорт базовый'!D128+'Самара '!$H$3</f>
        <v>639</v>
      </c>
      <c r="E132" s="33">
        <f>'1 сорт базовый'!E128+$H$3</f>
        <v>525</v>
      </c>
      <c r="F132" s="34">
        <f>'1 сорт базовый'!E128*(1-$G$3-$I$3)</f>
        <v>432.59999999999997</v>
      </c>
      <c r="G132" s="67"/>
    </row>
    <row r="133" spans="2:7" ht="16.5" customHeight="1" x14ac:dyDescent="0.25">
      <c r="B133" s="36" t="s">
        <v>81</v>
      </c>
      <c r="C133" s="37" t="s">
        <v>82</v>
      </c>
      <c r="D133" s="32">
        <f>'1 сорт базовый'!D129+'Самара '!$H$3</f>
        <v>596</v>
      </c>
      <c r="E133" s="33">
        <f>'1 сорт базовый'!E129+$H$3</f>
        <v>492</v>
      </c>
      <c r="F133" s="34">
        <f>'1 сорт базовый'!E129*(1-$G$3-$I$3)</f>
        <v>404.88</v>
      </c>
      <c r="G133" s="67"/>
    </row>
    <row r="134" spans="2:7" ht="16.5" customHeight="1" x14ac:dyDescent="0.25">
      <c r="B134" s="76" t="s">
        <v>83</v>
      </c>
      <c r="C134" s="77"/>
      <c r="D134" s="77"/>
      <c r="E134" s="77"/>
      <c r="F134" s="78"/>
      <c r="G134" s="67"/>
    </row>
    <row r="135" spans="2:7" ht="16.5" customHeight="1" x14ac:dyDescent="0.25">
      <c r="B135" s="36" t="s">
        <v>84</v>
      </c>
      <c r="C135" s="37" t="s">
        <v>10</v>
      </c>
      <c r="D135" s="32">
        <f>'1 сорт базовый'!D131+'Самара '!$H$3</f>
        <v>579</v>
      </c>
      <c r="E135" s="33">
        <f>'1 сорт базовый'!E131+$H$3</f>
        <v>479</v>
      </c>
      <c r="F135" s="34">
        <f>'1 сорт базовый'!E131*(1-$G$3-$I$3)</f>
        <v>393.96</v>
      </c>
      <c r="G135" s="67"/>
    </row>
    <row r="136" spans="2:7" ht="16.5" customHeight="1" x14ac:dyDescent="0.25">
      <c r="B136" s="36" t="s">
        <v>85</v>
      </c>
      <c r="C136" s="37" t="s">
        <v>30</v>
      </c>
      <c r="D136" s="32">
        <f>'1 сорт базовый'!D132+'Самара '!$H$3</f>
        <v>582</v>
      </c>
      <c r="E136" s="33">
        <f>'1 сорт базовый'!E132+$H$3</f>
        <v>481</v>
      </c>
      <c r="F136" s="34">
        <f>'1 сорт базовый'!E132*(1-$G$3-$I$3)</f>
        <v>395.64</v>
      </c>
      <c r="G136" s="67"/>
    </row>
    <row r="137" spans="2:7" ht="16.5" customHeight="1" x14ac:dyDescent="0.25">
      <c r="B137" s="36" t="s">
        <v>86</v>
      </c>
      <c r="C137" s="37" t="s">
        <v>87</v>
      </c>
      <c r="D137" s="32">
        <f>'1 сорт базовый'!D133+'Самара '!$H$3</f>
        <v>636</v>
      </c>
      <c r="E137" s="33">
        <f>'1 сорт базовый'!E133+$H$3</f>
        <v>523</v>
      </c>
      <c r="F137" s="34">
        <f>'1 сорт базовый'!E133*(1-$G$3-$I$3)</f>
        <v>430.91999999999996</v>
      </c>
      <c r="G137" s="67"/>
    </row>
    <row r="138" spans="2:7" ht="16.5" customHeight="1" x14ac:dyDescent="0.25">
      <c r="B138" s="36" t="s">
        <v>88</v>
      </c>
      <c r="C138" s="37" t="s">
        <v>24</v>
      </c>
      <c r="D138" s="32">
        <f>'1 сорт базовый'!D134+'Самара '!$H$3</f>
        <v>648</v>
      </c>
      <c r="E138" s="33">
        <f>'1 сорт базовый'!E134+$H$3</f>
        <v>532</v>
      </c>
      <c r="F138" s="34">
        <f>'1 сорт базовый'!E134*(1-$G$3-$I$3)</f>
        <v>438.47999999999996</v>
      </c>
      <c r="G138" s="67"/>
    </row>
    <row r="139" spans="2:7" ht="16.5" customHeight="1" x14ac:dyDescent="0.25">
      <c r="B139" s="76" t="s">
        <v>89</v>
      </c>
      <c r="C139" s="77"/>
      <c r="D139" s="77"/>
      <c r="E139" s="77"/>
      <c r="F139" s="78"/>
      <c r="G139" s="67"/>
    </row>
    <row r="140" spans="2:7" ht="16.5" customHeight="1" x14ac:dyDescent="0.25">
      <c r="B140" s="36" t="s">
        <v>90</v>
      </c>
      <c r="C140" s="37" t="s">
        <v>73</v>
      </c>
      <c r="D140" s="32">
        <f>'1 сорт базовый'!D136+'Самара '!$H$3</f>
        <v>654</v>
      </c>
      <c r="E140" s="33">
        <f>'1 сорт базовый'!E136+$H$3</f>
        <v>485</v>
      </c>
      <c r="F140" s="34">
        <f>'1 сорт базовый'!E136*(1-$G$3-$I$3)</f>
        <v>399</v>
      </c>
      <c r="G140" s="67"/>
    </row>
    <row r="141" spans="2:7" ht="16.5" customHeight="1" x14ac:dyDescent="0.25">
      <c r="B141" s="36" t="s">
        <v>91</v>
      </c>
      <c r="C141" s="37" t="s">
        <v>17</v>
      </c>
      <c r="D141" s="32">
        <f>'1 сорт базовый'!D137+'Самара '!$H$3</f>
        <v>672</v>
      </c>
      <c r="E141" s="33">
        <f>'1 сорт базовый'!E137+$H$3</f>
        <v>498</v>
      </c>
      <c r="F141" s="34">
        <f>'1 сорт базовый'!E137*(1-$G$3-$I$3)</f>
        <v>409.91999999999996</v>
      </c>
      <c r="G141" s="67"/>
    </row>
    <row r="142" spans="2:7" ht="16.5" customHeight="1" x14ac:dyDescent="0.25">
      <c r="B142" s="36" t="s">
        <v>92</v>
      </c>
      <c r="C142" s="37" t="s">
        <v>44</v>
      </c>
      <c r="D142" s="32">
        <f>'1 сорт базовый'!D138+'Самара '!$H$3</f>
        <v>684</v>
      </c>
      <c r="E142" s="33">
        <f>'1 сорт базовый'!E138+$H$3</f>
        <v>506</v>
      </c>
      <c r="F142" s="34">
        <f>'1 сорт базовый'!E138*(1-$G$3-$I$3)</f>
        <v>416.64</v>
      </c>
      <c r="G142" s="67"/>
    </row>
    <row r="143" spans="2:7" ht="16.5" customHeight="1" x14ac:dyDescent="0.25">
      <c r="B143" s="36" t="s">
        <v>93</v>
      </c>
      <c r="C143" s="37" t="s">
        <v>82</v>
      </c>
      <c r="D143" s="32">
        <f>'1 сорт базовый'!D139+'Самара '!$H$3</f>
        <v>717</v>
      </c>
      <c r="E143" s="33">
        <f>'1 сорт базовый'!E139+$H$3</f>
        <v>529</v>
      </c>
      <c r="F143" s="34">
        <f>'1 сорт базовый'!E139*(1-$G$3-$I$3)</f>
        <v>435.96</v>
      </c>
      <c r="G143" s="67"/>
    </row>
    <row r="144" spans="2:7" ht="16.5" customHeight="1" x14ac:dyDescent="0.25">
      <c r="B144" s="76" t="s">
        <v>94</v>
      </c>
      <c r="C144" s="77"/>
      <c r="D144" s="77"/>
      <c r="E144" s="77"/>
      <c r="F144" s="78"/>
      <c r="G144" s="67"/>
    </row>
    <row r="145" spans="2:7" ht="16.5" customHeight="1" x14ac:dyDescent="0.25">
      <c r="B145" s="36" t="s">
        <v>95</v>
      </c>
      <c r="C145" s="37" t="s">
        <v>10</v>
      </c>
      <c r="D145" s="32">
        <f>'1 сорт базовый'!D141+'Самара '!$H$3</f>
        <v>667</v>
      </c>
      <c r="E145" s="33">
        <f>'1 сорт базовый'!E141+$H$3</f>
        <v>479</v>
      </c>
      <c r="F145" s="34">
        <f>'1 сорт базовый'!E141*(1-$G$3-$I$3)</f>
        <v>393.96</v>
      </c>
      <c r="G145" s="67"/>
    </row>
    <row r="146" spans="2:7" ht="16.5" customHeight="1" x14ac:dyDescent="0.25">
      <c r="B146" s="36" t="s">
        <v>96</v>
      </c>
      <c r="C146" s="37" t="s">
        <v>14</v>
      </c>
      <c r="D146" s="32">
        <f>'1 сорт базовый'!D142+'Самара '!$H$3</f>
        <v>721</v>
      </c>
      <c r="E146" s="33">
        <f>'1 сорт базовый'!E142+$H$3</f>
        <v>515</v>
      </c>
      <c r="F146" s="34">
        <f>'1 сорт базовый'!E142*(1-$G$3-$I$3)</f>
        <v>424.2</v>
      </c>
      <c r="G146" s="67"/>
    </row>
    <row r="147" spans="2:7" ht="16.5" customHeight="1" x14ac:dyDescent="0.25">
      <c r="B147" s="36" t="s">
        <v>97</v>
      </c>
      <c r="C147" s="37" t="s">
        <v>98</v>
      </c>
      <c r="D147" s="32">
        <f>'1 сорт базовый'!D143+'Самара '!$H$3</f>
        <v>656</v>
      </c>
      <c r="E147" s="33">
        <f>'1 сорт базовый'!E143+$H$3</f>
        <v>471</v>
      </c>
      <c r="F147" s="34">
        <f>'1 сорт базовый'!E143*(1-$G$3-$I$3)</f>
        <v>387.24</v>
      </c>
      <c r="G147" s="67"/>
    </row>
    <row r="148" spans="2:7" ht="16.5" customHeight="1" x14ac:dyDescent="0.25">
      <c r="B148" s="36" t="s">
        <v>99</v>
      </c>
      <c r="C148" s="37" t="s">
        <v>100</v>
      </c>
      <c r="D148" s="32">
        <f>'1 сорт базовый'!D144+'Самара '!$H$3</f>
        <v>699</v>
      </c>
      <c r="E148" s="33">
        <f>'1 сорт базовый'!E144+$H$3</f>
        <v>500</v>
      </c>
      <c r="F148" s="34">
        <f>'1 сорт базовый'!E144*(1-$G$3-$I$3)</f>
        <v>411.59999999999997</v>
      </c>
      <c r="G148" s="67"/>
    </row>
    <row r="149" spans="2:7" ht="16.5" customHeight="1" x14ac:dyDescent="0.25">
      <c r="B149" s="76" t="s">
        <v>267</v>
      </c>
      <c r="C149" s="77"/>
      <c r="D149" s="77"/>
      <c r="E149" s="77"/>
      <c r="F149" s="78"/>
      <c r="G149" s="67"/>
    </row>
    <row r="150" spans="2:7" ht="16.5" customHeight="1" x14ac:dyDescent="0.25">
      <c r="B150" s="36" t="s">
        <v>101</v>
      </c>
      <c r="C150" s="37" t="s">
        <v>8</v>
      </c>
      <c r="D150" s="32" t="e">
        <f>'1 сорт базовый'!#REF!+'Самара '!$H$3</f>
        <v>#REF!</v>
      </c>
      <c r="E150" s="33" t="e">
        <f>'1 сорт базовый'!#REF!+$H$3</f>
        <v>#REF!</v>
      </c>
      <c r="F150" s="34" t="e">
        <f>'1 сорт базовый'!#REF!*(1-$G$3-$I$3)</f>
        <v>#REF!</v>
      </c>
      <c r="G150" s="67"/>
    </row>
    <row r="151" spans="2:7" ht="16.5" customHeight="1" x14ac:dyDescent="0.25">
      <c r="B151" s="36" t="s">
        <v>102</v>
      </c>
      <c r="C151" s="37" t="s">
        <v>10</v>
      </c>
      <c r="D151" s="32" t="e">
        <f>'1 сорт базовый'!#REF!+'Самара '!$H$3</f>
        <v>#REF!</v>
      </c>
      <c r="E151" s="33" t="e">
        <f>'1 сорт базовый'!#REF!+$H$3</f>
        <v>#REF!</v>
      </c>
      <c r="F151" s="34" t="e">
        <f>'1 сорт базовый'!#REF!*(1-$G$3-$I$3)</f>
        <v>#REF!</v>
      </c>
      <c r="G151" s="67"/>
    </row>
    <row r="152" spans="2:7" ht="16.5" customHeight="1" x14ac:dyDescent="0.25">
      <c r="B152" s="36" t="s">
        <v>103</v>
      </c>
      <c r="C152" s="37" t="s">
        <v>12</v>
      </c>
      <c r="D152" s="32" t="e">
        <f>'1 сорт базовый'!#REF!+'Самара '!$H$3</f>
        <v>#REF!</v>
      </c>
      <c r="E152" s="33" t="e">
        <f>'1 сорт базовый'!#REF!+$H$3</f>
        <v>#REF!</v>
      </c>
      <c r="F152" s="34" t="e">
        <f>'1 сорт базовый'!#REF!*(1-$G$3-$I$3)</f>
        <v>#REF!</v>
      </c>
      <c r="G152" s="67"/>
    </row>
    <row r="153" spans="2:7" ht="16.5" customHeight="1" x14ac:dyDescent="0.25">
      <c r="B153" s="36" t="s">
        <v>104</v>
      </c>
      <c r="C153" s="37" t="s">
        <v>14</v>
      </c>
      <c r="D153" s="32" t="e">
        <f>'1 сорт базовый'!#REF!+'Самара '!$H$3</f>
        <v>#REF!</v>
      </c>
      <c r="E153" s="33" t="e">
        <f>'1 сорт базовый'!#REF!+$H$3</f>
        <v>#REF!</v>
      </c>
      <c r="F153" s="34" t="e">
        <f>'1 сорт базовый'!#REF!*(1-$G$3-$I$3)</f>
        <v>#REF!</v>
      </c>
      <c r="G153" s="67"/>
    </row>
    <row r="154" spans="2:7" ht="16.5" customHeight="1" x14ac:dyDescent="0.25">
      <c r="B154" s="76" t="s">
        <v>105</v>
      </c>
      <c r="C154" s="77"/>
      <c r="D154" s="77"/>
      <c r="E154" s="77"/>
      <c r="F154" s="78"/>
      <c r="G154" s="67"/>
    </row>
    <row r="155" spans="2:7" ht="16.5" customHeight="1" x14ac:dyDescent="0.25">
      <c r="B155" s="36" t="s">
        <v>106</v>
      </c>
      <c r="C155" s="37" t="s">
        <v>10</v>
      </c>
      <c r="D155" s="32">
        <f>'1 сорт базовый'!D146+'Самара '!$H$3</f>
        <v>711</v>
      </c>
      <c r="E155" s="33">
        <f>'1 сорт базовый'!E146+$H$3</f>
        <v>508</v>
      </c>
      <c r="F155" s="34">
        <f>'1 сорт базовый'!E146*(1-$G$3-$I$3)</f>
        <v>418.32</v>
      </c>
      <c r="G155" s="67"/>
    </row>
    <row r="156" spans="2:7" ht="16.5" customHeight="1" x14ac:dyDescent="0.25">
      <c r="B156" s="36" t="s">
        <v>107</v>
      </c>
      <c r="C156" s="37" t="s">
        <v>108</v>
      </c>
      <c r="D156" s="32">
        <f>'1 сорт базовый'!D147+'Самара '!$H$3</f>
        <v>746</v>
      </c>
      <c r="E156" s="33">
        <f>'1 сорт базовый'!E147+$H$3</f>
        <v>532</v>
      </c>
      <c r="F156" s="34">
        <f>'1 сорт базовый'!E147*(1-$G$3-$I$3)</f>
        <v>438.47999999999996</v>
      </c>
      <c r="G156" s="67"/>
    </row>
    <row r="157" spans="2:7" ht="16.5" customHeight="1" x14ac:dyDescent="0.25">
      <c r="B157" s="76" t="s">
        <v>109</v>
      </c>
      <c r="C157" s="77"/>
      <c r="D157" s="77"/>
      <c r="E157" s="77"/>
      <c r="F157" s="78"/>
      <c r="G157" s="67"/>
    </row>
    <row r="158" spans="2:7" ht="16.5" customHeight="1" x14ac:dyDescent="0.25">
      <c r="B158" s="36" t="s">
        <v>110</v>
      </c>
      <c r="C158" s="37" t="s">
        <v>10</v>
      </c>
      <c r="D158" s="32">
        <f>'1 сорт базовый'!D149+'Самара '!$H$3</f>
        <v>663</v>
      </c>
      <c r="E158" s="33">
        <f>'1 сорт базовый'!E149+$H$3</f>
        <v>491</v>
      </c>
      <c r="F158" s="34">
        <f>'1 сорт базовый'!E149*(1-$G$3-$I$3)</f>
        <v>404.03999999999996</v>
      </c>
      <c r="G158" s="67"/>
    </row>
    <row r="159" spans="2:7" ht="16.5" customHeight="1" x14ac:dyDescent="0.25">
      <c r="B159" s="36" t="s">
        <v>111</v>
      </c>
      <c r="C159" s="37" t="s">
        <v>112</v>
      </c>
      <c r="D159" s="32">
        <f>'1 сорт базовый'!D150+'Самара '!$H$3</f>
        <v>656</v>
      </c>
      <c r="E159" s="33">
        <f>'1 сорт базовый'!E150+$H$3</f>
        <v>486</v>
      </c>
      <c r="F159" s="34">
        <f>'1 сорт базовый'!E150*(1-$G$3-$I$3)</f>
        <v>399.84</v>
      </c>
      <c r="G159" s="67"/>
    </row>
    <row r="160" spans="2:7" ht="16.5" customHeight="1" x14ac:dyDescent="0.25">
      <c r="B160" s="36" t="s">
        <v>113</v>
      </c>
      <c r="C160" s="37" t="s">
        <v>8</v>
      </c>
      <c r="D160" s="32">
        <f>'1 сорт базовый'!D151+'Самара '!$H$3</f>
        <v>646</v>
      </c>
      <c r="E160" s="33">
        <f>'1 сорт базовый'!E151+$H$3</f>
        <v>479</v>
      </c>
      <c r="F160" s="34">
        <f>'1 сорт базовый'!E151*(1-$G$3-$I$3)</f>
        <v>393.96</v>
      </c>
      <c r="G160" s="67"/>
    </row>
    <row r="161" spans="2:7" ht="16.5" customHeight="1" x14ac:dyDescent="0.25">
      <c r="B161" s="36" t="s">
        <v>114</v>
      </c>
      <c r="C161" s="37" t="s">
        <v>12</v>
      </c>
      <c r="D161" s="32">
        <f>'1 сорт базовый'!D152+'Самара '!$H$3</f>
        <v>658</v>
      </c>
      <c r="E161" s="33">
        <f>'1 сорт базовый'!E152+$H$3</f>
        <v>489</v>
      </c>
      <c r="F161" s="34">
        <f>'1 сорт базовый'!E152*(1-$G$3-$I$3)</f>
        <v>402.35999999999996</v>
      </c>
      <c r="G161" s="67"/>
    </row>
    <row r="162" spans="2:7" ht="16.5" customHeight="1" x14ac:dyDescent="0.25">
      <c r="B162" s="88" t="s">
        <v>3</v>
      </c>
      <c r="C162" s="89"/>
      <c r="D162" s="89"/>
      <c r="E162" s="89"/>
      <c r="F162" s="90"/>
      <c r="G162" s="67"/>
    </row>
    <row r="163" spans="2:7" ht="16.5" customHeight="1" x14ac:dyDescent="0.25">
      <c r="B163" s="76" t="s">
        <v>115</v>
      </c>
      <c r="C163" s="77"/>
      <c r="D163" s="77"/>
      <c r="E163" s="77"/>
      <c r="F163" s="78"/>
      <c r="G163" s="67"/>
    </row>
    <row r="164" spans="2:7" ht="16.5" customHeight="1" x14ac:dyDescent="0.25">
      <c r="B164" s="36" t="s">
        <v>116</v>
      </c>
      <c r="C164" s="35" t="s">
        <v>73</v>
      </c>
      <c r="D164" s="32" t="e">
        <f>'1 сорт базовый'!#REF!+'Самара '!$H$3</f>
        <v>#REF!</v>
      </c>
      <c r="E164" s="33" t="e">
        <f>'1 сорт базовый'!#REF!+$H$3</f>
        <v>#REF!</v>
      </c>
      <c r="F164" s="34" t="e">
        <f>'1 сорт базовый'!#REF!*(1-$G$3-$I$3)</f>
        <v>#REF!</v>
      </c>
      <c r="G164" s="67"/>
    </row>
    <row r="165" spans="2:7" ht="16.5" customHeight="1" x14ac:dyDescent="0.25">
      <c r="B165" s="36" t="s">
        <v>117</v>
      </c>
      <c r="C165" s="35" t="s">
        <v>10</v>
      </c>
      <c r="D165" s="32" t="e">
        <f>'1 сорт базовый'!#REF!+'Самара '!$H$3</f>
        <v>#REF!</v>
      </c>
      <c r="E165" s="33" t="e">
        <f>'1 сорт базовый'!#REF!+$H$3</f>
        <v>#REF!</v>
      </c>
      <c r="F165" s="34" t="e">
        <f>'1 сорт базовый'!#REF!*(1-$G$3-$I$3)</f>
        <v>#REF!</v>
      </c>
      <c r="G165" s="67"/>
    </row>
    <row r="166" spans="2:7" ht="16.5" customHeight="1" x14ac:dyDescent="0.25">
      <c r="B166" s="82" t="s">
        <v>239</v>
      </c>
      <c r="C166" s="83"/>
      <c r="D166" s="83"/>
      <c r="E166" s="83"/>
      <c r="F166" s="84"/>
      <c r="G166" s="67"/>
    </row>
    <row r="167" spans="2:7" ht="16.5" customHeight="1" x14ac:dyDescent="0.25">
      <c r="B167" s="88" t="s">
        <v>3</v>
      </c>
      <c r="C167" s="89"/>
      <c r="D167" s="89"/>
      <c r="E167" s="89"/>
      <c r="F167" s="90"/>
      <c r="G167" s="67"/>
    </row>
    <row r="168" spans="2:7" ht="16.5" customHeight="1" x14ac:dyDescent="0.25">
      <c r="B168" s="76" t="s">
        <v>115</v>
      </c>
      <c r="C168" s="77"/>
      <c r="D168" s="77"/>
      <c r="E168" s="77"/>
      <c r="F168" s="78"/>
      <c r="G168" s="67"/>
    </row>
    <row r="169" spans="2:7" ht="16.5" customHeight="1" x14ac:dyDescent="0.25">
      <c r="B169" s="36" t="s">
        <v>119</v>
      </c>
      <c r="C169" s="35" t="s">
        <v>73</v>
      </c>
      <c r="D169" s="32">
        <f>'1 сорт базовый'!D182+'Самара '!$H$3</f>
        <v>643</v>
      </c>
      <c r="E169" s="33">
        <f>'1 сорт базовый'!E182+$H$3</f>
        <v>540</v>
      </c>
      <c r="F169" s="34">
        <f>'1 сорт базовый'!E182*(1-$G$3-$I$3)</f>
        <v>445.2</v>
      </c>
      <c r="G169" s="67"/>
    </row>
    <row r="170" spans="2:7" ht="16.5" customHeight="1" x14ac:dyDescent="0.25">
      <c r="B170" s="36" t="s">
        <v>120</v>
      </c>
      <c r="C170" s="35" t="s">
        <v>10</v>
      </c>
      <c r="D170" s="32">
        <f>'1 сорт базовый'!D183+'Самара '!$H$3</f>
        <v>643</v>
      </c>
      <c r="E170" s="33">
        <f>'1 сорт базовый'!E183+$H$3</f>
        <v>540</v>
      </c>
      <c r="F170" s="34">
        <f>'1 сорт базовый'!E183*(1-$G$3-$I$3)</f>
        <v>445.2</v>
      </c>
      <c r="G170" s="67"/>
    </row>
    <row r="171" spans="2:7" ht="16.5" customHeight="1" x14ac:dyDescent="0.25">
      <c r="B171" s="76" t="s">
        <v>268</v>
      </c>
      <c r="C171" s="77"/>
      <c r="D171" s="77"/>
      <c r="E171" s="77"/>
      <c r="F171" s="78"/>
      <c r="G171" s="67"/>
    </row>
    <row r="172" spans="2:7" ht="16.5" customHeight="1" x14ac:dyDescent="0.25">
      <c r="B172" s="36" t="s">
        <v>244</v>
      </c>
      <c r="C172" s="35" t="s">
        <v>10</v>
      </c>
      <c r="D172" s="32">
        <f>'1 сорт базовый'!D185+'Самара '!$H$3</f>
        <v>554</v>
      </c>
      <c r="E172" s="33">
        <f>'1 сорт базовый'!E185+$H$3</f>
        <v>467</v>
      </c>
      <c r="F172" s="34">
        <f>'1 сорт базовый'!E185*(1-$G$3-$I$3)</f>
        <v>383.88</v>
      </c>
      <c r="G172" s="67"/>
    </row>
    <row r="173" spans="2:7" ht="16.5" customHeight="1" x14ac:dyDescent="0.25">
      <c r="B173" s="36" t="s">
        <v>245</v>
      </c>
      <c r="C173" s="35" t="s">
        <v>30</v>
      </c>
      <c r="D173" s="32">
        <f>'1 сорт базовый'!D186+'Самара '!$H$3</f>
        <v>554</v>
      </c>
      <c r="E173" s="33">
        <f>'1 сорт базовый'!E186+$H$3</f>
        <v>467</v>
      </c>
      <c r="F173" s="34">
        <f>'1 сорт базовый'!E186*(1-$G$3-$I$3)</f>
        <v>383.88</v>
      </c>
      <c r="G173" s="67"/>
    </row>
    <row r="174" spans="2:7" ht="16.5" customHeight="1" x14ac:dyDescent="0.25">
      <c r="B174" s="36" t="s">
        <v>246</v>
      </c>
      <c r="C174" s="35" t="s">
        <v>12</v>
      </c>
      <c r="D174" s="32">
        <f>'1 сорт базовый'!D187+'Самара '!$H$3</f>
        <v>554</v>
      </c>
      <c r="E174" s="33">
        <f>'1 сорт базовый'!E187+$H$3</f>
        <v>467</v>
      </c>
      <c r="F174" s="34">
        <f>'1 сорт базовый'!E187*(1-$G$3-$I$3)</f>
        <v>383.88</v>
      </c>
      <c r="G174" s="67"/>
    </row>
    <row r="175" spans="2:7" ht="16.5" customHeight="1" x14ac:dyDescent="0.25">
      <c r="B175" s="88" t="s">
        <v>121</v>
      </c>
      <c r="C175" s="89"/>
      <c r="D175" s="89"/>
      <c r="E175" s="89"/>
      <c r="F175" s="90"/>
      <c r="G175" s="67"/>
    </row>
    <row r="176" spans="2:7" ht="16.5" customHeight="1" x14ac:dyDescent="0.25">
      <c r="B176" s="76" t="s">
        <v>115</v>
      </c>
      <c r="C176" s="77"/>
      <c r="D176" s="77"/>
      <c r="E176" s="77"/>
      <c r="F176" s="78"/>
      <c r="G176" s="67"/>
    </row>
    <row r="177" spans="2:7" ht="16.5" customHeight="1" x14ac:dyDescent="0.25">
      <c r="B177" s="36" t="s">
        <v>119</v>
      </c>
      <c r="C177" s="35" t="s">
        <v>73</v>
      </c>
      <c r="D177" s="32">
        <f>'1 сорт базовый'!D190+'Самара '!$H$3</f>
        <v>673</v>
      </c>
      <c r="E177" s="33">
        <f>'1 сорт базовый'!E190+$H$3</f>
        <v>565</v>
      </c>
      <c r="F177" s="34">
        <f>'1 сорт базовый'!E190*(1-$G$3-$I$3)</f>
        <v>466.2</v>
      </c>
      <c r="G177" s="67"/>
    </row>
    <row r="178" spans="2:7" ht="16.5" customHeight="1" x14ac:dyDescent="0.25">
      <c r="B178" s="36" t="s">
        <v>120</v>
      </c>
      <c r="C178" s="35" t="s">
        <v>10</v>
      </c>
      <c r="D178" s="32">
        <f>'1 сорт базовый'!D191+'Самара '!$H$3</f>
        <v>643</v>
      </c>
      <c r="E178" s="33">
        <f>'1 сорт базовый'!E191+$H$3</f>
        <v>565</v>
      </c>
      <c r="F178" s="34">
        <f>'1 сорт базовый'!E191*(1-$G$3-$I$3)</f>
        <v>466.2</v>
      </c>
      <c r="G178" s="67"/>
    </row>
    <row r="179" spans="2:7" ht="16.5" x14ac:dyDescent="0.3">
      <c r="B179" s="18" t="s">
        <v>230</v>
      </c>
      <c r="C179" s="18"/>
      <c r="D179" s="18"/>
      <c r="E179" s="25"/>
      <c r="F179" s="18"/>
    </row>
    <row r="180" spans="2:7" ht="16.5" x14ac:dyDescent="0.3">
      <c r="B180" s="18"/>
      <c r="C180" s="18"/>
      <c r="D180" s="18"/>
      <c r="E180" s="25"/>
      <c r="F180" s="18"/>
    </row>
    <row r="181" spans="2:7" ht="90" customHeight="1" x14ac:dyDescent="0.25">
      <c r="B181" s="102" t="s">
        <v>283</v>
      </c>
      <c r="C181" s="102"/>
      <c r="D181" s="102"/>
      <c r="E181" s="102"/>
      <c r="F181" s="102"/>
    </row>
    <row r="182" spans="2:7" ht="102.75" customHeight="1" x14ac:dyDescent="0.25">
      <c r="B182" s="102"/>
      <c r="C182" s="102"/>
      <c r="D182" s="102"/>
      <c r="E182" s="102"/>
      <c r="F182" s="102"/>
    </row>
    <row r="183" spans="2:7" ht="6.75" customHeight="1" x14ac:dyDescent="0.25">
      <c r="B183" s="102"/>
      <c r="C183" s="102"/>
      <c r="D183" s="102"/>
      <c r="E183" s="102"/>
      <c r="F183" s="102"/>
    </row>
    <row r="185" spans="2:7" ht="16.5" x14ac:dyDescent="0.3">
      <c r="B185" s="18" t="s">
        <v>275</v>
      </c>
      <c r="C185" s="18"/>
      <c r="D185" s="18"/>
      <c r="E185" s="25"/>
      <c r="F185" s="62" t="s">
        <v>276</v>
      </c>
    </row>
  </sheetData>
  <mergeCells count="45">
    <mergeCell ref="B176:F176"/>
    <mergeCell ref="B154:F154"/>
    <mergeCell ref="B149:F149"/>
    <mergeCell ref="B144:F144"/>
    <mergeCell ref="B139:F139"/>
    <mergeCell ref="B175:F175"/>
    <mergeCell ref="B171:F171"/>
    <mergeCell ref="B168:F168"/>
    <mergeCell ref="B167:F167"/>
    <mergeCell ref="B166:F166"/>
    <mergeCell ref="B163:F163"/>
    <mergeCell ref="B162:F162"/>
    <mergeCell ref="B157:F157"/>
    <mergeCell ref="B56:F56"/>
    <mergeCell ref="B83:F83"/>
    <mergeCell ref="B82:F82"/>
    <mergeCell ref="B77:F77"/>
    <mergeCell ref="B134:F134"/>
    <mergeCell ref="B129:F129"/>
    <mergeCell ref="B124:F124"/>
    <mergeCell ref="B119:F119"/>
    <mergeCell ref="B118:F118"/>
    <mergeCell ref="B117:F117"/>
    <mergeCell ref="B108:F108"/>
    <mergeCell ref="B99:F99"/>
    <mergeCell ref="B98:F98"/>
    <mergeCell ref="B94:F94"/>
    <mergeCell ref="B93:F93"/>
    <mergeCell ref="B92:F92"/>
    <mergeCell ref="B181:F183"/>
    <mergeCell ref="I1:K1"/>
    <mergeCell ref="B3:F3"/>
    <mergeCell ref="B22:F22"/>
    <mergeCell ref="B15:F15"/>
    <mergeCell ref="B9:F9"/>
    <mergeCell ref="B8:F8"/>
    <mergeCell ref="B7:F7"/>
    <mergeCell ref="B30:F30"/>
    <mergeCell ref="B36:F36"/>
    <mergeCell ref="B45:F45"/>
    <mergeCell ref="B48:F48"/>
    <mergeCell ref="B49:F49"/>
    <mergeCell ref="B67:F67"/>
    <mergeCell ref="B66:F66"/>
    <mergeCell ref="B65:F65"/>
  </mergeCells>
  <pageMargins left="0.70866141732283472" right="0.70866141732283472" top="0.74803149606299213" bottom="1.1979166666666667" header="0.31496062992125984" footer="0.31496062992125984"/>
  <pageSetup paperSize="9" scale="98" fitToHeight="0" orientation="portrait" r:id="rId1"/>
  <headerFooter>
    <oddFooter xml:space="preserve">&amp;L&amp;"Arial Narrow,обычный"&amp;8TM  GRASARO443528, Самарская область, Волжский район, пос.Стройкерамикателефон/факс: +7 (846) 270 34 05 , 279 04 95 www.grasaro.ru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workbookViewId="0">
      <selection activeCell="O8" sqref="O8"/>
    </sheetView>
  </sheetViews>
  <sheetFormatPr defaultRowHeight="15" x14ac:dyDescent="0.25"/>
  <cols>
    <col min="2" max="2" width="20.7109375" customWidth="1"/>
    <col min="3" max="3" width="11.85546875" customWidth="1"/>
    <col min="4" max="5" width="13.85546875" customWidth="1"/>
    <col min="6" max="6" width="14.85546875" customWidth="1"/>
    <col min="7" max="7" width="13.7109375" customWidth="1"/>
    <col min="8" max="8" width="10.85546875" customWidth="1"/>
  </cols>
  <sheetData>
    <row r="1" spans="2:9" ht="16.5" x14ac:dyDescent="0.3">
      <c r="B1" s="22" t="s">
        <v>277</v>
      </c>
      <c r="C1" s="18"/>
      <c r="D1" s="18"/>
      <c r="E1" s="18"/>
      <c r="F1" s="18"/>
      <c r="G1" s="18"/>
      <c r="H1" s="18"/>
    </row>
    <row r="2" spans="2:9" ht="33.75" customHeight="1" x14ac:dyDescent="0.25">
      <c r="B2" s="108" t="s">
        <v>262</v>
      </c>
      <c r="C2" s="108" t="s">
        <v>271</v>
      </c>
      <c r="D2" s="108" t="s">
        <v>263</v>
      </c>
      <c r="E2" s="113" t="s">
        <v>158</v>
      </c>
      <c r="F2" s="113"/>
      <c r="G2" s="113" t="s">
        <v>159</v>
      </c>
      <c r="H2" s="113"/>
      <c r="I2" s="114"/>
    </row>
    <row r="3" spans="2:9" x14ac:dyDescent="0.25">
      <c r="B3" s="109"/>
      <c r="C3" s="109"/>
      <c r="D3" s="109"/>
      <c r="E3" s="113"/>
      <c r="F3" s="113"/>
      <c r="G3" s="113"/>
      <c r="H3" s="113"/>
      <c r="I3" s="114"/>
    </row>
    <row r="4" spans="2:9" ht="33.75" customHeight="1" x14ac:dyDescent="0.25">
      <c r="B4" s="110"/>
      <c r="C4" s="110"/>
      <c r="D4" s="110"/>
      <c r="E4" s="48" t="s">
        <v>160</v>
      </c>
      <c r="F4" s="48" t="s">
        <v>274</v>
      </c>
      <c r="G4" s="48" t="s">
        <v>160</v>
      </c>
      <c r="H4" s="48" t="s">
        <v>274</v>
      </c>
      <c r="I4" s="9"/>
    </row>
    <row r="5" spans="2:9" ht="16.5" x14ac:dyDescent="0.25">
      <c r="B5" s="56" t="s">
        <v>161</v>
      </c>
      <c r="C5" s="57" t="s">
        <v>162</v>
      </c>
      <c r="D5" s="57" t="s">
        <v>163</v>
      </c>
      <c r="E5" s="57">
        <v>15</v>
      </c>
      <c r="F5" s="57">
        <v>1053</v>
      </c>
      <c r="G5" s="57">
        <v>52</v>
      </c>
      <c r="H5" s="57">
        <v>3650.4</v>
      </c>
      <c r="I5" s="2"/>
    </row>
    <row r="6" spans="2:9" x14ac:dyDescent="0.25">
      <c r="B6" s="105" t="s">
        <v>279</v>
      </c>
      <c r="C6" s="107" t="s">
        <v>164</v>
      </c>
      <c r="D6" s="107" t="s">
        <v>165</v>
      </c>
      <c r="E6" s="107">
        <v>13</v>
      </c>
      <c r="F6" s="107">
        <v>973.44</v>
      </c>
      <c r="G6" s="107">
        <v>44</v>
      </c>
      <c r="H6" s="111">
        <v>3294.7</v>
      </c>
      <c r="I6" s="3"/>
    </row>
    <row r="7" spans="2:9" x14ac:dyDescent="0.25">
      <c r="B7" s="106"/>
      <c r="C7" s="107"/>
      <c r="D7" s="107"/>
      <c r="E7" s="107"/>
      <c r="F7" s="107"/>
      <c r="G7" s="107"/>
      <c r="H7" s="112"/>
      <c r="I7" s="3"/>
    </row>
    <row r="8" spans="2:9" x14ac:dyDescent="0.25">
      <c r="B8" s="105" t="s">
        <v>280</v>
      </c>
      <c r="C8" s="107" t="s">
        <v>164</v>
      </c>
      <c r="D8" s="107" t="s">
        <v>166</v>
      </c>
      <c r="E8" s="107">
        <v>12</v>
      </c>
      <c r="F8" s="115">
        <v>967.68</v>
      </c>
      <c r="G8" s="107">
        <v>42</v>
      </c>
      <c r="H8" s="107">
        <v>3386.88</v>
      </c>
      <c r="I8" s="114"/>
    </row>
    <row r="9" spans="2:9" x14ac:dyDescent="0.25">
      <c r="B9" s="106"/>
      <c r="C9" s="107"/>
      <c r="D9" s="107"/>
      <c r="E9" s="107"/>
      <c r="F9" s="115"/>
      <c r="G9" s="107"/>
      <c r="H9" s="107"/>
      <c r="I9" s="114"/>
    </row>
    <row r="10" spans="2:9" ht="30" customHeight="1" x14ac:dyDescent="0.25">
      <c r="B10" s="66" t="s">
        <v>278</v>
      </c>
      <c r="C10" s="57" t="s">
        <v>167</v>
      </c>
      <c r="D10" s="57" t="s">
        <v>168</v>
      </c>
      <c r="E10" s="57">
        <v>16</v>
      </c>
      <c r="F10" s="57">
        <v>829.44</v>
      </c>
      <c r="G10" s="57">
        <v>56</v>
      </c>
      <c r="H10" s="57">
        <v>2903</v>
      </c>
      <c r="I10" s="1"/>
    </row>
    <row r="11" spans="2:9" ht="16.5" x14ac:dyDescent="0.25">
      <c r="B11" s="56" t="s">
        <v>169</v>
      </c>
      <c r="C11" s="57" t="s">
        <v>170</v>
      </c>
      <c r="D11" s="57" t="s">
        <v>171</v>
      </c>
      <c r="E11" s="57">
        <v>19</v>
      </c>
      <c r="F11" s="57">
        <v>738.7</v>
      </c>
      <c r="G11" s="57">
        <v>56</v>
      </c>
      <c r="H11" s="58">
        <v>2177.2800000000002</v>
      </c>
      <c r="I11" s="1"/>
    </row>
    <row r="12" spans="2:9" ht="16.5" x14ac:dyDescent="0.25">
      <c r="B12" s="56" t="s">
        <v>172</v>
      </c>
      <c r="C12" s="57" t="s">
        <v>167</v>
      </c>
      <c r="D12" s="57" t="s">
        <v>168</v>
      </c>
      <c r="E12" s="57">
        <v>16</v>
      </c>
      <c r="F12" s="57">
        <v>829.4</v>
      </c>
      <c r="G12" s="57">
        <v>56</v>
      </c>
      <c r="H12" s="57">
        <v>2903</v>
      </c>
      <c r="I12" s="1"/>
    </row>
    <row r="13" spans="2:9" ht="15" customHeight="1" x14ac:dyDescent="0.25">
      <c r="B13" s="105" t="s">
        <v>273</v>
      </c>
      <c r="C13" s="107" t="s">
        <v>173</v>
      </c>
      <c r="D13" s="107" t="s">
        <v>248</v>
      </c>
      <c r="E13" s="107">
        <v>16</v>
      </c>
      <c r="F13" s="107">
        <v>829.4</v>
      </c>
      <c r="G13" s="107">
        <v>56</v>
      </c>
      <c r="H13" s="107">
        <v>2903</v>
      </c>
      <c r="I13" s="114"/>
    </row>
    <row r="14" spans="2:9" x14ac:dyDescent="0.25">
      <c r="B14" s="106"/>
      <c r="C14" s="107"/>
      <c r="D14" s="107"/>
      <c r="E14" s="107"/>
      <c r="F14" s="107"/>
      <c r="G14" s="107"/>
      <c r="H14" s="107"/>
      <c r="I14" s="114"/>
    </row>
    <row r="15" spans="2:9" x14ac:dyDescent="0.25">
      <c r="B15" s="105" t="s">
        <v>272</v>
      </c>
      <c r="C15" s="107" t="s">
        <v>249</v>
      </c>
      <c r="D15" s="107" t="s">
        <v>250</v>
      </c>
      <c r="E15" s="107">
        <v>16</v>
      </c>
      <c r="F15" s="107">
        <v>829.4</v>
      </c>
      <c r="G15" s="107">
        <v>56</v>
      </c>
      <c r="H15" s="107">
        <v>2903</v>
      </c>
      <c r="I15" s="114"/>
    </row>
    <row r="16" spans="2:9" x14ac:dyDescent="0.25">
      <c r="B16" s="106"/>
      <c r="C16" s="107"/>
      <c r="D16" s="107"/>
      <c r="E16" s="107"/>
      <c r="F16" s="107"/>
      <c r="G16" s="107"/>
      <c r="H16" s="107"/>
      <c r="I16" s="114"/>
    </row>
    <row r="17" spans="2:8" ht="16.5" x14ac:dyDescent="0.3">
      <c r="B17" s="59" t="s">
        <v>269</v>
      </c>
      <c r="C17" s="18"/>
      <c r="D17" s="18"/>
      <c r="E17" s="18"/>
      <c r="F17" s="18"/>
      <c r="G17" s="18"/>
      <c r="H17" s="18"/>
    </row>
    <row r="18" spans="2:8" ht="16.5" x14ac:dyDescent="0.3">
      <c r="B18" s="59" t="s">
        <v>270</v>
      </c>
      <c r="C18" s="18"/>
      <c r="D18" s="18"/>
      <c r="E18" s="18"/>
      <c r="F18" s="18"/>
      <c r="G18" s="18"/>
      <c r="H18" s="18"/>
    </row>
    <row r="19" spans="2:8" ht="16.5" x14ac:dyDescent="0.3">
      <c r="B19" s="59" t="s">
        <v>226</v>
      </c>
      <c r="C19" s="18"/>
      <c r="D19" s="18"/>
      <c r="E19" s="18"/>
      <c r="F19" s="18"/>
      <c r="G19" s="18"/>
      <c r="H19" s="18"/>
    </row>
    <row r="20" spans="2:8" ht="49.5" customHeight="1" x14ac:dyDescent="0.3">
      <c r="B20" s="61" t="s">
        <v>175</v>
      </c>
      <c r="C20" s="48" t="s">
        <v>176</v>
      </c>
      <c r="D20" s="48" t="s">
        <v>177</v>
      </c>
      <c r="E20" s="48" t="s">
        <v>178</v>
      </c>
      <c r="F20" s="48" t="s">
        <v>179</v>
      </c>
      <c r="G20" s="48" t="s">
        <v>180</v>
      </c>
      <c r="H20" s="18"/>
    </row>
    <row r="21" spans="2:8" ht="17.25" customHeight="1" x14ac:dyDescent="0.3">
      <c r="B21" s="56" t="s">
        <v>182</v>
      </c>
      <c r="C21" s="57" t="s">
        <v>183</v>
      </c>
      <c r="D21" s="57" t="s">
        <v>184</v>
      </c>
      <c r="E21" s="57" t="s">
        <v>181</v>
      </c>
      <c r="F21" s="57">
        <v>8</v>
      </c>
      <c r="G21" s="57">
        <v>25.4</v>
      </c>
      <c r="H21" s="18"/>
    </row>
    <row r="22" spans="2:8" ht="17.25" customHeight="1" x14ac:dyDescent="0.3">
      <c r="B22" s="56" t="s">
        <v>182</v>
      </c>
      <c r="C22" s="57" t="s">
        <v>185</v>
      </c>
      <c r="D22" s="57" t="s">
        <v>186</v>
      </c>
      <c r="E22" s="57" t="s">
        <v>181</v>
      </c>
      <c r="F22" s="57">
        <v>5</v>
      </c>
      <c r="G22" s="57">
        <v>7.68</v>
      </c>
      <c r="H22" s="18"/>
    </row>
    <row r="23" spans="2:8" ht="17.25" customHeight="1" x14ac:dyDescent="0.3">
      <c r="B23" s="56" t="s">
        <v>187</v>
      </c>
      <c r="C23" s="57" t="s">
        <v>188</v>
      </c>
      <c r="D23" s="57" t="s">
        <v>189</v>
      </c>
      <c r="E23" s="57" t="s">
        <v>181</v>
      </c>
      <c r="F23" s="57">
        <v>27</v>
      </c>
      <c r="G23" s="57">
        <v>15.3</v>
      </c>
      <c r="H23" s="18"/>
    </row>
    <row r="24" spans="2:8" ht="17.25" customHeight="1" x14ac:dyDescent="0.3">
      <c r="B24" s="56" t="s">
        <v>190</v>
      </c>
      <c r="C24" s="57" t="s">
        <v>191</v>
      </c>
      <c r="D24" s="57" t="s">
        <v>192</v>
      </c>
      <c r="E24" s="57" t="s">
        <v>181</v>
      </c>
      <c r="F24" s="57">
        <v>40</v>
      </c>
      <c r="G24" s="57">
        <v>4</v>
      </c>
      <c r="H24" s="18"/>
    </row>
    <row r="25" spans="2:8" ht="17.25" customHeight="1" x14ac:dyDescent="0.3">
      <c r="B25" s="56" t="s">
        <v>190</v>
      </c>
      <c r="C25" s="57" t="s">
        <v>193</v>
      </c>
      <c r="D25" s="57" t="s">
        <v>194</v>
      </c>
      <c r="E25" s="57" t="s">
        <v>181</v>
      </c>
      <c r="F25" s="57">
        <v>52</v>
      </c>
      <c r="G25" s="57">
        <v>9.3800000000000008</v>
      </c>
      <c r="H25" s="18"/>
    </row>
    <row r="26" spans="2:8" ht="17.25" customHeight="1" x14ac:dyDescent="0.3">
      <c r="B26" s="56" t="s">
        <v>195</v>
      </c>
      <c r="C26" s="57" t="s">
        <v>196</v>
      </c>
      <c r="D26" s="57" t="s">
        <v>197</v>
      </c>
      <c r="E26" s="57" t="s">
        <v>181</v>
      </c>
      <c r="F26" s="57">
        <v>16</v>
      </c>
      <c r="G26" s="57">
        <v>24.3</v>
      </c>
      <c r="H26" s="18"/>
    </row>
    <row r="27" spans="2:8" ht="16.5" x14ac:dyDescent="0.3">
      <c r="B27" s="59" t="s">
        <v>227</v>
      </c>
      <c r="C27" s="18"/>
      <c r="D27" s="18"/>
      <c r="E27" s="18"/>
      <c r="F27" s="18"/>
      <c r="G27" s="18"/>
      <c r="H27" s="18"/>
    </row>
    <row r="28" spans="2:8" ht="16.5" x14ac:dyDescent="0.3">
      <c r="B28" s="113" t="s">
        <v>198</v>
      </c>
      <c r="C28" s="113" t="s">
        <v>199</v>
      </c>
      <c r="D28" s="113"/>
      <c r="E28" s="113"/>
      <c r="F28" s="64"/>
      <c r="G28" s="18"/>
      <c r="H28" s="18"/>
    </row>
    <row r="29" spans="2:8" ht="16.5" x14ac:dyDescent="0.3">
      <c r="B29" s="113"/>
      <c r="C29" s="55" t="s">
        <v>200</v>
      </c>
      <c r="D29" s="55" t="s">
        <v>201</v>
      </c>
      <c r="E29" s="63" t="s">
        <v>174</v>
      </c>
      <c r="F29" s="64"/>
      <c r="G29" s="18"/>
      <c r="H29" s="18"/>
    </row>
    <row r="30" spans="2:8" ht="16.5" x14ac:dyDescent="0.3">
      <c r="B30" s="53">
        <v>0</v>
      </c>
      <c r="C30" s="60" t="s">
        <v>202</v>
      </c>
      <c r="D30" s="60" t="s">
        <v>203</v>
      </c>
      <c r="E30" s="35" t="s">
        <v>204</v>
      </c>
      <c r="F30" s="65"/>
      <c r="G30" s="18"/>
      <c r="H30" s="18"/>
    </row>
    <row r="31" spans="2:8" ht="16.5" x14ac:dyDescent="0.3">
      <c r="B31" s="53">
        <v>1</v>
      </c>
      <c r="C31" s="60" t="s">
        <v>205</v>
      </c>
      <c r="D31" s="60" t="s">
        <v>206</v>
      </c>
      <c r="E31" s="35" t="s">
        <v>207</v>
      </c>
      <c r="F31" s="65"/>
      <c r="G31" s="18"/>
      <c r="H31" s="18"/>
    </row>
    <row r="32" spans="2:8" ht="16.5" x14ac:dyDescent="0.3">
      <c r="B32" s="53">
        <v>2</v>
      </c>
      <c r="C32" s="60" t="s">
        <v>208</v>
      </c>
      <c r="D32" s="60" t="s">
        <v>209</v>
      </c>
      <c r="E32" s="35" t="s">
        <v>210</v>
      </c>
      <c r="F32" s="65"/>
      <c r="G32" s="18"/>
      <c r="H32" s="18"/>
    </row>
    <row r="33" spans="2:8" ht="16.5" x14ac:dyDescent="0.3">
      <c r="B33" s="53">
        <v>3</v>
      </c>
      <c r="C33" s="60" t="s">
        <v>211</v>
      </c>
      <c r="D33" s="60" t="s">
        <v>212</v>
      </c>
      <c r="E33" s="35" t="s">
        <v>213</v>
      </c>
      <c r="F33" s="65"/>
      <c r="G33" s="18"/>
      <c r="H33" s="18"/>
    </row>
    <row r="34" spans="2:8" ht="16.5" x14ac:dyDescent="0.3">
      <c r="B34" s="53">
        <v>4</v>
      </c>
      <c r="C34" s="60" t="s">
        <v>214</v>
      </c>
      <c r="D34" s="60" t="s">
        <v>215</v>
      </c>
      <c r="E34" s="35" t="s">
        <v>216</v>
      </c>
      <c r="F34" s="65"/>
      <c r="G34" s="18"/>
      <c r="H34" s="18"/>
    </row>
    <row r="35" spans="2:8" ht="16.5" x14ac:dyDescent="0.3">
      <c r="B35" s="53">
        <v>5</v>
      </c>
      <c r="C35" s="60" t="s">
        <v>217</v>
      </c>
      <c r="D35" s="60" t="s">
        <v>218</v>
      </c>
      <c r="E35" s="35" t="s">
        <v>219</v>
      </c>
      <c r="F35" s="65"/>
      <c r="G35" s="18"/>
      <c r="H35" s="18"/>
    </row>
    <row r="36" spans="2:8" ht="16.5" x14ac:dyDescent="0.3">
      <c r="B36" s="53">
        <v>6</v>
      </c>
      <c r="C36" s="60" t="s">
        <v>220</v>
      </c>
      <c r="D36" s="60" t="s">
        <v>221</v>
      </c>
      <c r="E36" s="35" t="s">
        <v>222</v>
      </c>
      <c r="F36" s="65"/>
      <c r="G36" s="18"/>
      <c r="H36" s="18"/>
    </row>
    <row r="37" spans="2:8" ht="16.5" x14ac:dyDescent="0.3">
      <c r="B37" s="53">
        <v>7</v>
      </c>
      <c r="C37" s="60" t="s">
        <v>223</v>
      </c>
      <c r="D37" s="60" t="s">
        <v>224</v>
      </c>
      <c r="E37" s="35" t="s">
        <v>225</v>
      </c>
      <c r="F37" s="65"/>
      <c r="G37" s="18"/>
      <c r="H37" s="18"/>
    </row>
  </sheetData>
  <mergeCells count="39">
    <mergeCell ref="B13:B14"/>
    <mergeCell ref="B15:B16"/>
    <mergeCell ref="B28:B29"/>
    <mergeCell ref="C28:E28"/>
    <mergeCell ref="I15:I16"/>
    <mergeCell ref="C15:C16"/>
    <mergeCell ref="D15:D16"/>
    <mergeCell ref="E15:E16"/>
    <mergeCell ref="F15:F16"/>
    <mergeCell ref="G15:G16"/>
    <mergeCell ref="H15:H16"/>
    <mergeCell ref="H13:H14"/>
    <mergeCell ref="I13:I14"/>
    <mergeCell ref="C13:C14"/>
    <mergeCell ref="D13:D14"/>
    <mergeCell ref="E13:E14"/>
    <mergeCell ref="F13:F14"/>
    <mergeCell ref="G13:G14"/>
    <mergeCell ref="I2:I3"/>
    <mergeCell ref="I8:I9"/>
    <mergeCell ref="E6:E7"/>
    <mergeCell ref="F6:F7"/>
    <mergeCell ref="E8:E9"/>
    <mergeCell ref="F8:F9"/>
    <mergeCell ref="G8:G9"/>
    <mergeCell ref="B8:B9"/>
    <mergeCell ref="H8:H9"/>
    <mergeCell ref="B2:B4"/>
    <mergeCell ref="C2:C4"/>
    <mergeCell ref="D2:D4"/>
    <mergeCell ref="G6:G7"/>
    <mergeCell ref="H6:H7"/>
    <mergeCell ref="E2:F3"/>
    <mergeCell ref="G2:H3"/>
    <mergeCell ref="B6:B7"/>
    <mergeCell ref="C6:C7"/>
    <mergeCell ref="D6:D7"/>
    <mergeCell ref="C8:C9"/>
    <mergeCell ref="D8:D9"/>
  </mergeCells>
  <pageMargins left="0.44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1 сорт базовый</vt:lpstr>
      <vt:lpstr>Самара </vt:lpstr>
      <vt:lpstr>нормы упаковки</vt:lpstr>
      <vt:lpstr>'1 сорт базовый'!Заголовки_для_печати</vt:lpstr>
      <vt:lpstr>'Самара '!Заголовки_для_печати</vt:lpstr>
      <vt:lpstr>'1 сорт базовый'!Область_печати</vt:lpstr>
      <vt:lpstr>'нормы упаковки'!Область_печати</vt:lpstr>
      <vt:lpstr>'Самара 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2014-04-24T12:01:55Z</dcterms:modified>
</cp:coreProperties>
</file>