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600" windowHeight="14920" tabRatio="500" activeTab="1"/>
  </bookViews>
  <sheets>
    <sheet name="m2070_nooverlap_vcl" sheetId="1" r:id="rId1"/>
    <sheet name="m2070_overlap_fast_vcl" sheetId="2" r:id="rId2"/>
    <sheet name="Sheet9" sheetId="9" r:id="rId3"/>
    <sheet name="Sheet3" sheetId="3" r:id="rId4"/>
  </sheets>
  <calcPr calcId="14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2" l="1"/>
  <c r="T15" i="2"/>
  <c r="S15" i="2"/>
  <c r="R15" i="2"/>
  <c r="U3" i="2"/>
  <c r="AB3" i="2"/>
  <c r="AA3" i="2"/>
  <c r="U21" i="2"/>
  <c r="R21" i="2"/>
  <c r="S21" i="2"/>
  <c r="T21" i="2"/>
  <c r="R22" i="2"/>
  <c r="S22" i="2"/>
  <c r="T22" i="2"/>
  <c r="U22" i="2"/>
  <c r="R23" i="2"/>
  <c r="S23" i="2"/>
  <c r="T23" i="2"/>
  <c r="U23" i="2"/>
  <c r="R24" i="2"/>
  <c r="S24" i="2"/>
  <c r="T24" i="2"/>
  <c r="U24" i="2"/>
  <c r="R25" i="2"/>
  <c r="S25" i="2"/>
  <c r="T25" i="2"/>
  <c r="U25" i="2"/>
  <c r="R26" i="2"/>
  <c r="S26" i="2"/>
  <c r="T26" i="2"/>
  <c r="U26" i="2"/>
  <c r="R27" i="2"/>
  <c r="S27" i="2"/>
  <c r="T27" i="2"/>
  <c r="U27" i="2"/>
  <c r="R28" i="2"/>
  <c r="S28" i="2"/>
  <c r="T28" i="2"/>
  <c r="U28" i="2"/>
  <c r="R29" i="2"/>
  <c r="S29" i="2"/>
  <c r="T29" i="2"/>
  <c r="U29" i="2"/>
  <c r="R30" i="2"/>
  <c r="S30" i="2"/>
  <c r="T30" i="2"/>
  <c r="U30" i="2"/>
  <c r="R31" i="2"/>
  <c r="S31" i="2"/>
  <c r="T31" i="2"/>
  <c r="U31" i="2"/>
  <c r="R32" i="2"/>
  <c r="S32" i="2"/>
  <c r="T32" i="2"/>
  <c r="U32" i="2"/>
  <c r="M7" i="2"/>
  <c r="M3" i="2"/>
  <c r="S42" i="2"/>
  <c r="M6" i="2"/>
  <c r="O39" i="2"/>
  <c r="P39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U4" i="2"/>
  <c r="T4" i="2"/>
  <c r="S4" i="2"/>
  <c r="R4" i="2"/>
  <c r="T3" i="2"/>
  <c r="S3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L7" i="2"/>
  <c r="K7" i="2"/>
  <c r="N6" i="2"/>
  <c r="L6" i="2"/>
  <c r="K6" i="2"/>
  <c r="N5" i="2"/>
  <c r="M5" i="2"/>
  <c r="L5" i="2"/>
  <c r="K5" i="2"/>
  <c r="N4" i="2"/>
  <c r="M4" i="2"/>
  <c r="L4" i="2"/>
  <c r="K4" i="2"/>
  <c r="L3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Z3" i="2"/>
  <c r="Y3" i="2"/>
  <c r="R3" i="2"/>
  <c r="K3" i="1"/>
  <c r="F49" i="3"/>
  <c r="F45" i="3"/>
  <c r="F41" i="3"/>
  <c r="F37" i="3"/>
  <c r="F33" i="3"/>
  <c r="F29" i="3"/>
  <c r="F25" i="3"/>
  <c r="F21" i="3"/>
  <c r="F17" i="3"/>
  <c r="F13" i="3"/>
  <c r="F9" i="3"/>
  <c r="F5" i="3"/>
  <c r="F48" i="3"/>
  <c r="F44" i="3"/>
  <c r="F40" i="3"/>
  <c r="F36" i="3"/>
  <c r="F32" i="3"/>
  <c r="F28" i="3"/>
  <c r="F24" i="3"/>
  <c r="F20" i="3"/>
  <c r="F16" i="3"/>
  <c r="F12" i="3"/>
  <c r="F8" i="3"/>
  <c r="F4" i="3"/>
  <c r="F47" i="3"/>
  <c r="F43" i="3"/>
  <c r="F39" i="3"/>
  <c r="F35" i="3"/>
  <c r="F31" i="3"/>
  <c r="F27" i="3"/>
  <c r="F23" i="3"/>
  <c r="F19" i="3"/>
  <c r="F15" i="3"/>
  <c r="F11" i="3"/>
  <c r="F7" i="3"/>
  <c r="F3" i="3"/>
  <c r="F46" i="3"/>
  <c r="F42" i="3"/>
  <c r="F38" i="3"/>
  <c r="F34" i="3"/>
  <c r="F30" i="3"/>
  <c r="F26" i="3"/>
  <c r="F22" i="3"/>
  <c r="F18" i="3"/>
  <c r="F14" i="3"/>
  <c r="F10" i="3"/>
  <c r="F6" i="3"/>
  <c r="F2" i="3"/>
  <c r="C49" i="3"/>
  <c r="C45" i="3"/>
  <c r="C41" i="3"/>
  <c r="C37" i="3"/>
  <c r="C33" i="3"/>
  <c r="C29" i="3"/>
  <c r="C25" i="3"/>
  <c r="C21" i="3"/>
  <c r="C17" i="3"/>
  <c r="C13" i="3"/>
  <c r="C9" i="3"/>
  <c r="C5" i="3"/>
  <c r="C48" i="3"/>
  <c r="C44" i="3"/>
  <c r="C40" i="3"/>
  <c r="C36" i="3"/>
  <c r="C32" i="3"/>
  <c r="C28" i="3"/>
  <c r="C24" i="3"/>
  <c r="C20" i="3"/>
  <c r="C16" i="3"/>
  <c r="C12" i="3"/>
  <c r="C8" i="3"/>
  <c r="C4" i="3"/>
  <c r="C47" i="3"/>
  <c r="C43" i="3"/>
  <c r="C39" i="3"/>
  <c r="C35" i="3"/>
  <c r="C31" i="3"/>
  <c r="C27" i="3"/>
  <c r="C23" i="3"/>
  <c r="C19" i="3"/>
  <c r="C15" i="3"/>
  <c r="C11" i="3"/>
  <c r="C7" i="3"/>
  <c r="C3" i="3"/>
  <c r="C46" i="3"/>
  <c r="C42" i="3"/>
  <c r="C38" i="3"/>
  <c r="C34" i="3"/>
  <c r="C30" i="3"/>
  <c r="C26" i="3"/>
  <c r="C22" i="3"/>
  <c r="C18" i="3"/>
  <c r="C14" i="3"/>
  <c r="C10" i="3"/>
  <c r="C6" i="3"/>
  <c r="C2" i="3"/>
  <c r="K7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N6" i="1"/>
  <c r="M6" i="1"/>
  <c r="L6" i="1"/>
  <c r="K6" i="1"/>
  <c r="N5" i="1"/>
  <c r="M5" i="1"/>
  <c r="L5" i="1"/>
  <c r="K5" i="1"/>
  <c r="N4" i="1"/>
  <c r="M4" i="1"/>
  <c r="L4" i="1"/>
  <c r="K4" i="1"/>
  <c r="M3" i="1"/>
  <c r="L3" i="1"/>
  <c r="K3" i="2"/>
</calcChain>
</file>

<file path=xl/sharedStrings.xml><?xml version="1.0" encoding="utf-8"?>
<sst xmlns="http://schemas.openxmlformats.org/spreadsheetml/2006/main" count="99" uniqueCount="28">
  <si>
    <t>Time (ms)</t>
  </si>
  <si>
    <t>Speedup</t>
  </si>
  <si>
    <t>p</t>
  </si>
  <si>
    <t>ppn</t>
  </si>
  <si>
    <t>nodes</t>
  </si>
  <si>
    <t>SpMV Only</t>
  </si>
  <si>
    <t>Comm Only</t>
  </si>
  <si>
    <t>SpMV + Comm</t>
  </si>
  <si>
    <t>n=17</t>
  </si>
  <si>
    <t>n=31</t>
  </si>
  <si>
    <t>n=50</t>
  </si>
  <si>
    <t>n=101</t>
  </si>
  <si>
    <t>GFLOP/s</t>
  </si>
  <si>
    <t>Nodes</t>
  </si>
  <si>
    <t>PPN</t>
  </si>
  <si>
    <t>P</t>
  </si>
  <si>
    <t>n</t>
  </si>
  <si>
    <t>SpMV+Comm</t>
  </si>
  <si>
    <t>Row Labels</t>
  </si>
  <si>
    <t>Grand Total</t>
  </si>
  <si>
    <t>Column Labels</t>
  </si>
  <si>
    <t>Sum of GFLOP/s</t>
  </si>
  <si>
    <t>Efficiency</t>
  </si>
  <si>
    <t>Efficiency tells us how much better or worse than anticipated we are</t>
  </si>
  <si>
    <t>Speedup tells how much faster the overlapping solution is compared to the non-overlapping solution</t>
  </si>
  <si>
    <t>% of Time Total in Comm</t>
  </si>
  <si>
    <t>Strong Scaling Efficiency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</si>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</sst>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4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(n=101)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Sheet9!$V$4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Sheet9!$V$5:$V$8</c:f>
              <c:numCache>
                <c:formatCode>General</c:formatCode>
                <c:ptCount val="4"/>
                <c:pt idx="0">
                  <c:v>0.0</c:v>
                </c:pt>
                <c:pt idx="1">
                  <c:v>7.592006019342644</c:v>
                </c:pt>
                <c:pt idx="2">
                  <c:v>13.32238420491616</c:v>
                </c:pt>
                <c:pt idx="3">
                  <c:v>22.98011092996192</c:v>
                </c:pt>
              </c:numCache>
            </c:numRef>
          </c:val>
        </c:ser>
        <c:ser>
          <c:idx val="1"/>
          <c:order val="1"/>
          <c:tx>
            <c:strRef>
              <c:f>Sheet9!$W$4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Sheet9!$W$5:$W$8</c:f>
              <c:numCache>
                <c:formatCode>General</c:formatCode>
                <c:ptCount val="4"/>
                <c:pt idx="0">
                  <c:v>4.183861082737487</c:v>
                </c:pt>
                <c:pt idx="1">
                  <c:v>8.132096241547413</c:v>
                </c:pt>
                <c:pt idx="2">
                  <c:v>14.17019469220546</c:v>
                </c:pt>
                <c:pt idx="3">
                  <c:v>23.85370508647556</c:v>
                </c:pt>
              </c:numCache>
            </c:numRef>
          </c:val>
        </c:ser>
        <c:ser>
          <c:idx val="2"/>
          <c:order val="2"/>
          <c:tx>
            <c:strRef>
              <c:f>Sheet9!$X$4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Sheet9!$X$5:$X$8</c:f>
              <c:numCache>
                <c:formatCode>General</c:formatCode>
                <c:ptCount val="4"/>
                <c:pt idx="0">
                  <c:v>5.542810823122736</c:v>
                </c:pt>
                <c:pt idx="1">
                  <c:v>10.98050457193667</c:v>
                </c:pt>
                <c:pt idx="2">
                  <c:v>17.98529686678057</c:v>
                </c:pt>
                <c:pt idx="3">
                  <c:v>37.41315848971287</c:v>
                </c:pt>
              </c:numCache>
            </c:numRef>
          </c:val>
        </c:ser>
        <c:bandFmts/>
        <c:axId val="2109991752"/>
        <c:axId val="2062037704"/>
        <c:axId val="2108617512"/>
      </c:surfaceChart>
      <c:catAx>
        <c:axId val="210999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2037704"/>
        <c:crosses val="autoZero"/>
        <c:auto val="1"/>
        <c:lblAlgn val="ctr"/>
        <c:lblOffset val="100"/>
        <c:noMultiLvlLbl val="0"/>
      </c:catAx>
      <c:valAx>
        <c:axId val="2062037704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991752"/>
        <c:crosses val="autoZero"/>
        <c:crossBetween val="midCat"/>
        <c:majorUnit val="8.0"/>
      </c:valAx>
      <c:serAx>
        <c:axId val="2108617512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037704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(n=50)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Sheet9!$O$4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Sheet9!$O$5:$O$8</c:f>
              <c:numCache>
                <c:formatCode>General</c:formatCode>
                <c:ptCount val="4"/>
                <c:pt idx="0">
                  <c:v>8.941689097295444</c:v>
                </c:pt>
                <c:pt idx="1">
                  <c:v>6.369208855937079</c:v>
                </c:pt>
                <c:pt idx="2">
                  <c:v>10.28794180882914</c:v>
                </c:pt>
                <c:pt idx="3">
                  <c:v>12.12950377418275</c:v>
                </c:pt>
              </c:numCache>
            </c:numRef>
          </c:val>
        </c:ser>
        <c:ser>
          <c:idx val="1"/>
          <c:order val="1"/>
          <c:tx>
            <c:strRef>
              <c:f>Sheet9!$P$4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Sheet9!$P$5:$P$8</c:f>
              <c:numCache>
                <c:formatCode>General</c:formatCode>
                <c:ptCount val="4"/>
                <c:pt idx="0">
                  <c:v>3.744777333857505</c:v>
                </c:pt>
                <c:pt idx="1">
                  <c:v>6.501040388665715</c:v>
                </c:pt>
                <c:pt idx="2">
                  <c:v>9.931093341609244</c:v>
                </c:pt>
                <c:pt idx="3">
                  <c:v>22.23150947390132</c:v>
                </c:pt>
              </c:numCache>
            </c:numRef>
          </c:val>
        </c:ser>
        <c:ser>
          <c:idx val="2"/>
          <c:order val="2"/>
          <c:tx>
            <c:strRef>
              <c:f>Sheet9!$Q$4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Sheet9!$Q$5:$Q$8</c:f>
              <c:numCache>
                <c:formatCode>General</c:formatCode>
                <c:ptCount val="4"/>
                <c:pt idx="0">
                  <c:v>5.145392512046952</c:v>
                </c:pt>
                <c:pt idx="1">
                  <c:v>9.48519212377064</c:v>
                </c:pt>
                <c:pt idx="2">
                  <c:v>18.72910922417774</c:v>
                </c:pt>
                <c:pt idx="3">
                  <c:v>28.03501639254499</c:v>
                </c:pt>
              </c:numCache>
            </c:numRef>
          </c:val>
        </c:ser>
        <c:bandFmts/>
        <c:axId val="2107691592"/>
        <c:axId val="2107686072"/>
        <c:axId val="2107680552"/>
      </c:surfaceChart>
      <c:catAx>
        <c:axId val="210769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7686072"/>
        <c:crosses val="autoZero"/>
        <c:auto val="1"/>
        <c:lblAlgn val="ctr"/>
        <c:lblOffset val="100"/>
        <c:noMultiLvlLbl val="0"/>
      </c:catAx>
      <c:valAx>
        <c:axId val="2107686072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691592"/>
        <c:crosses val="autoZero"/>
        <c:crossBetween val="midCat"/>
        <c:majorUnit val="8.0"/>
      </c:valAx>
      <c:serAx>
        <c:axId val="2107680552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7686072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(n=17)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Sheet9!$B$4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Sheet9!$B$5:$B$8</c:f>
              <c:numCache>
                <c:formatCode>General</c:formatCode>
                <c:ptCount val="4"/>
                <c:pt idx="0">
                  <c:v>8.420950791520033</c:v>
                </c:pt>
                <c:pt idx="1">
                  <c:v>6.080999061196865</c:v>
                </c:pt>
                <c:pt idx="2">
                  <c:v>0.0</c:v>
                </c:pt>
                <c:pt idx="3">
                  <c:v>12.13978747700864</c:v>
                </c:pt>
              </c:numCache>
            </c:numRef>
          </c:val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Sheet9!$C$5:$C$8</c:f>
              <c:numCache>
                <c:formatCode>General</c:formatCode>
                <c:ptCount val="4"/>
                <c:pt idx="0">
                  <c:v>3.376178816456156</c:v>
                </c:pt>
                <c:pt idx="1">
                  <c:v>4.368299216451384</c:v>
                </c:pt>
                <c:pt idx="2">
                  <c:v>11.11506628462883</c:v>
                </c:pt>
                <c:pt idx="3">
                  <c:v>15.94595522986203</c:v>
                </c:pt>
              </c:numCache>
            </c:numRef>
          </c:val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Sheet9!$D$5:$D$8</c:f>
              <c:numCache>
                <c:formatCode>General</c:formatCode>
                <c:ptCount val="4"/>
                <c:pt idx="0">
                  <c:v>3.265252530462857</c:v>
                </c:pt>
                <c:pt idx="1">
                  <c:v>8.298711668871489</c:v>
                </c:pt>
                <c:pt idx="2">
                  <c:v>0.0</c:v>
                </c:pt>
                <c:pt idx="3">
                  <c:v>17.41673013598066</c:v>
                </c:pt>
              </c:numCache>
            </c:numRef>
          </c:val>
        </c:ser>
        <c:bandFmts/>
        <c:axId val="2107641320"/>
        <c:axId val="2110892168"/>
        <c:axId val="2110897624"/>
      </c:surfaceChart>
      <c:catAx>
        <c:axId val="210764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0892168"/>
        <c:crosses val="autoZero"/>
        <c:auto val="1"/>
        <c:lblAlgn val="ctr"/>
        <c:lblOffset val="100"/>
        <c:noMultiLvlLbl val="0"/>
      </c:catAx>
      <c:valAx>
        <c:axId val="2110892168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641320"/>
        <c:crosses val="autoZero"/>
        <c:crossBetween val="midCat"/>
        <c:majorUnit val="8.0"/>
      </c:valAx>
      <c:serAx>
        <c:axId val="211089762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0892168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(n=31)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Sheet9!$H$4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Sheet9!$H$5:$H$8</c:f>
              <c:numCache>
                <c:formatCode>General</c:formatCode>
                <c:ptCount val="4"/>
                <c:pt idx="0">
                  <c:v>8.408477612335648</c:v>
                </c:pt>
                <c:pt idx="1">
                  <c:v>6.796084287373486</c:v>
                </c:pt>
                <c:pt idx="2">
                  <c:v>9.128364024572162</c:v>
                </c:pt>
                <c:pt idx="3">
                  <c:v>14.62730754831092</c:v>
                </c:pt>
              </c:numCache>
            </c:numRef>
          </c:val>
        </c:ser>
        <c:ser>
          <c:idx val="1"/>
          <c:order val="1"/>
          <c:tx>
            <c:strRef>
              <c:f>Sheet9!$I$4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Sheet9!$I$5:$I$8</c:f>
              <c:numCache>
                <c:formatCode>General</c:formatCode>
                <c:ptCount val="4"/>
                <c:pt idx="0">
                  <c:v>4.076753776927312</c:v>
                </c:pt>
                <c:pt idx="1">
                  <c:v>5.429596466246756</c:v>
                </c:pt>
                <c:pt idx="2">
                  <c:v>9.266494924357973</c:v>
                </c:pt>
                <c:pt idx="3">
                  <c:v>15.40755841114408</c:v>
                </c:pt>
              </c:numCache>
            </c:numRef>
          </c:val>
        </c:ser>
        <c:ser>
          <c:idx val="2"/>
          <c:order val="2"/>
          <c:tx>
            <c:strRef>
              <c:f>Sheet9!$J$4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Sheet9!$J$5:$J$8</c:f>
              <c:numCache>
                <c:formatCode>General</c:formatCode>
                <c:ptCount val="4"/>
                <c:pt idx="0">
                  <c:v>4.446491072944991</c:v>
                </c:pt>
                <c:pt idx="1">
                  <c:v>7.617402154872459</c:v>
                </c:pt>
                <c:pt idx="2">
                  <c:v>12.85930577005849</c:v>
                </c:pt>
                <c:pt idx="3">
                  <c:v>28.44686599665742</c:v>
                </c:pt>
              </c:numCache>
            </c:numRef>
          </c:val>
        </c:ser>
        <c:bandFmts/>
        <c:axId val="2110936648"/>
        <c:axId val="2110942152"/>
        <c:axId val="2110947640"/>
      </c:surfaceChart>
      <c:catAx>
        <c:axId val="211093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0942152"/>
        <c:crosses val="autoZero"/>
        <c:auto val="1"/>
        <c:lblAlgn val="ctr"/>
        <c:lblOffset val="100"/>
        <c:noMultiLvlLbl val="0"/>
      </c:catAx>
      <c:valAx>
        <c:axId val="2110942152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936648"/>
        <c:crosses val="autoZero"/>
        <c:crossBetween val="midCat"/>
        <c:majorUnit val="8.0"/>
      </c:valAx>
      <c:serAx>
        <c:axId val="2110947640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0942152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38</xdr:row>
      <xdr:rowOff>76200</xdr:rowOff>
    </xdr:from>
    <xdr:to>
      <xdr:col>15</xdr:col>
      <xdr:colOff>406400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863600</xdr:colOff>
      <xdr:row>38</xdr:row>
      <xdr:rowOff>50800</xdr:rowOff>
    </xdr:from>
    <xdr:to>
      <xdr:col>6</xdr:col>
      <xdr:colOff>406400</xdr:colOff>
      <xdr:row>65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850900</xdr:colOff>
      <xdr:row>10</xdr:row>
      <xdr:rowOff>114300</xdr:rowOff>
    </xdr:from>
    <xdr:to>
      <xdr:col>6</xdr:col>
      <xdr:colOff>393700</xdr:colOff>
      <xdr:row>37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368300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F. Bollig" refreshedDate="41570.165538657406" createdVersion="4" refreshedVersion="4" minRefreshableVersion="3" recordCount="48">
  <cacheSource type="worksheet">
    <worksheetSource ref="A1:F49" sheet="Sheet3"/>
  </cacheSource>
  <cacheFields count="6">
    <cacheField name="Nod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PPN" numFmtId="0">
      <sharedItems containsSemiMixedTypes="0" containsString="0" containsNumber="1" containsInteger="1" minValue="1" maxValue="4" count="3">
        <n v="1"/>
        <n v="2"/>
        <n v="4"/>
      </sharedItems>
    </cacheField>
    <cacheField name="P" numFmtId="0">
      <sharedItems containsSemiMixedTypes="0" containsString="0" containsNumber="1" containsInteger="1" minValue="1" maxValue="32"/>
    </cacheField>
    <cacheField name="n" numFmtId="0">
      <sharedItems containsSemiMixedTypes="0" containsString="0" containsNumber="1" containsInteger="1" minValue="17" maxValue="101" count="4">
        <n v="17"/>
        <n v="31"/>
        <n v="50"/>
        <n v="101"/>
      </sharedItems>
    </cacheField>
    <cacheField name="SpMV+Comm" numFmtId="0">
      <sharedItems containsString="0" containsBlank="1" containsNumber="1" minValue="7.9959899999999999" maxValue="197.75800000000001"/>
    </cacheField>
    <cacheField name="GFLOP/s" numFmtId="0">
      <sharedItems containsMixedTypes="1" containsNumber="1" minValue="3.2652525304628575" maxValue="37.41315848971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1"/>
    <x v="0"/>
    <n v="16.537800000000001"/>
    <n v="8.420950791520033"/>
  </r>
  <r>
    <x v="1"/>
    <x v="0"/>
    <n v="2"/>
    <x v="0"/>
    <n v="22.901499999999999"/>
    <n v="6.0809990611968656"/>
  </r>
  <r>
    <x v="2"/>
    <x v="0"/>
    <n v="4"/>
    <x v="0"/>
    <m/>
    <e v="#DIV/0!"/>
  </r>
  <r>
    <x v="3"/>
    <x v="0"/>
    <n v="8"/>
    <x v="0"/>
    <n v="11.4717"/>
    <n v="12.139787477008639"/>
  </r>
  <r>
    <x v="0"/>
    <x v="0"/>
    <n v="1"/>
    <x v="1"/>
    <n v="30.201899999999998"/>
    <n v="8.4084776123356484"/>
  </r>
  <r>
    <x v="1"/>
    <x v="0"/>
    <n v="2"/>
    <x v="1"/>
    <n v="37.367400000000004"/>
    <n v="6.7960842873734864"/>
  </r>
  <r>
    <x v="2"/>
    <x v="0"/>
    <n v="4"/>
    <x v="1"/>
    <n v="27.8201"/>
    <n v="9.1283640245721624"/>
  </r>
  <r>
    <x v="3"/>
    <x v="0"/>
    <n v="8"/>
    <x v="1"/>
    <n v="17.361499999999999"/>
    <n v="14.62730754831092"/>
  </r>
  <r>
    <x v="0"/>
    <x v="0"/>
    <n v="1"/>
    <x v="2"/>
    <n v="45.807899999999997"/>
    <n v="8.9416890972954448"/>
  </r>
  <r>
    <x v="1"/>
    <x v="0"/>
    <n v="2"/>
    <x v="2"/>
    <n v="64.309399999999997"/>
    <n v="6.369208855937079"/>
  </r>
  <r>
    <x v="2"/>
    <x v="0"/>
    <n v="4"/>
    <x v="2"/>
    <n v="39.813600000000001"/>
    <n v="10.287941808829144"/>
  </r>
  <r>
    <x v="3"/>
    <x v="0"/>
    <n v="8"/>
    <x v="2"/>
    <n v="33.768900000000002"/>
    <n v="12.129503774182753"/>
  </r>
  <r>
    <x v="0"/>
    <x v="0"/>
    <n v="1"/>
    <x v="3"/>
    <m/>
    <e v="#DIV/0!"/>
  </r>
  <r>
    <x v="1"/>
    <x v="0"/>
    <n v="2"/>
    <x v="3"/>
    <n v="108.982"/>
    <n v="7.5920060193426444"/>
  </r>
  <r>
    <x v="2"/>
    <x v="0"/>
    <n v="4"/>
    <x v="3"/>
    <n v="62.105400000000003"/>
    <n v="13.322384204916158"/>
  </r>
  <r>
    <x v="3"/>
    <x v="0"/>
    <n v="8"/>
    <x v="3"/>
    <n v="36.0047"/>
    <n v="22.980110929961924"/>
  </r>
  <r>
    <x v="0"/>
    <x v="1"/>
    <n v="2"/>
    <x v="0"/>
    <n v="41.249000000000002"/>
    <n v="3.3761788164561564"/>
  </r>
  <r>
    <x v="1"/>
    <x v="1"/>
    <n v="4"/>
    <x v="0"/>
    <n v="31.880600000000001"/>
    <n v="4.3682992164513843"/>
  </r>
  <r>
    <x v="2"/>
    <x v="1"/>
    <n v="8"/>
    <x v="0"/>
    <n v="12.529299999999999"/>
    <n v="11.115066284628831"/>
  </r>
  <r>
    <x v="3"/>
    <x v="1"/>
    <n v="16"/>
    <x v="0"/>
    <n v="8.7334999999999994"/>
    <n v="15.945955229862028"/>
  </r>
  <r>
    <x v="0"/>
    <x v="1"/>
    <n v="2"/>
    <x v="1"/>
    <n v="62.292700000000004"/>
    <n v="4.0767537769273119"/>
  </r>
  <r>
    <x v="1"/>
    <x v="1"/>
    <n v="4"/>
    <x v="1"/>
    <n v="46.771799999999999"/>
    <n v="5.429596466246756"/>
  </r>
  <r>
    <x v="2"/>
    <x v="1"/>
    <n v="8"/>
    <x v="1"/>
    <n v="27.4054"/>
    <n v="9.2664949243579731"/>
  </r>
  <r>
    <x v="3"/>
    <x v="1"/>
    <n v="16"/>
    <x v="1"/>
    <n v="16.482299999999999"/>
    <n v="15.407558411144079"/>
  </r>
  <r>
    <x v="0"/>
    <x v="1"/>
    <n v="2"/>
    <x v="2"/>
    <n v="109.379"/>
    <n v="3.7447773338575048"/>
  </r>
  <r>
    <x v="1"/>
    <x v="1"/>
    <n v="4"/>
    <x v="2"/>
    <n v="63.005299999999998"/>
    <n v="6.5010403886657153"/>
  </r>
  <r>
    <x v="2"/>
    <x v="1"/>
    <n v="8"/>
    <x v="2"/>
    <n v="41.244199999999999"/>
    <n v="9.9310933416092446"/>
  </r>
  <r>
    <x v="3"/>
    <x v="1"/>
    <n v="16"/>
    <x v="2"/>
    <n v="18.424299999999999"/>
    <n v="22.231509473901319"/>
  </r>
  <r>
    <x v="0"/>
    <x v="1"/>
    <n v="2"/>
    <x v="3"/>
    <n v="197.75800000000001"/>
    <n v="4.1838610827374874"/>
  </r>
  <r>
    <x v="1"/>
    <x v="1"/>
    <n v="4"/>
    <x v="3"/>
    <n v="101.744"/>
    <n v="8.1320962415474138"/>
  </r>
  <r>
    <x v="2"/>
    <x v="1"/>
    <n v="8"/>
    <x v="3"/>
    <n v="58.389600000000002"/>
    <n v="14.170194692205463"/>
  </r>
  <r>
    <x v="3"/>
    <x v="1"/>
    <n v="16"/>
    <x v="3"/>
    <n v="34.686100000000003"/>
    <n v="23.853705086475561"/>
  </r>
  <r>
    <x v="0"/>
    <x v="2"/>
    <n v="4"/>
    <x v="0"/>
    <n v="42.650300000000001"/>
    <n v="3.2652525304628575"/>
  </r>
  <r>
    <x v="1"/>
    <x v="2"/>
    <n v="8"/>
    <x v="0"/>
    <n v="16.781400000000001"/>
    <n v="8.2987116688714888"/>
  </r>
  <r>
    <x v="2"/>
    <x v="2"/>
    <n v="16"/>
    <x v="0"/>
    <m/>
    <e v="#DIV/0!"/>
  </r>
  <r>
    <x v="3"/>
    <x v="2"/>
    <n v="32"/>
    <x v="0"/>
    <n v="7.9959899999999999"/>
    <n v="17.416730135980661"/>
  </r>
  <r>
    <x v="0"/>
    <x v="2"/>
    <n v="4"/>
    <x v="1"/>
    <n v="57.112900000000003"/>
    <n v="4.4464910729449914"/>
  </r>
  <r>
    <x v="1"/>
    <x v="2"/>
    <n v="8"/>
    <x v="1"/>
    <n v="33.3384"/>
    <n v="7.6174021548724591"/>
  </r>
  <r>
    <x v="2"/>
    <x v="2"/>
    <n v="16"/>
    <x v="1"/>
    <n v="19.7485"/>
    <n v="12.859305770058487"/>
  </r>
  <r>
    <x v="3"/>
    <x v="2"/>
    <n v="32"/>
    <x v="1"/>
    <n v="8.9272399999999994"/>
    <n v="28.446865996657426"/>
  </r>
  <r>
    <x v="0"/>
    <x v="2"/>
    <n v="4"/>
    <x v="2"/>
    <n v="79.605199999999996"/>
    <n v="5.1453925120469517"/>
  </r>
  <r>
    <x v="1"/>
    <x v="2"/>
    <n v="8"/>
    <x v="2"/>
    <n v="43.183100000000003"/>
    <n v="9.4851921237706414"/>
  </r>
  <r>
    <x v="2"/>
    <x v="2"/>
    <n v="16"/>
    <x v="2"/>
    <n v="21.869700000000002"/>
    <n v="18.729109224177744"/>
  </r>
  <r>
    <x v="3"/>
    <x v="2"/>
    <n v="32"/>
    <x v="2"/>
    <n v="14.610300000000001"/>
    <n v="28.035016392544986"/>
  </r>
  <r>
    <x v="0"/>
    <x v="2"/>
    <n v="4"/>
    <x v="3"/>
    <n v="149.273"/>
    <n v="5.5428108231227355"/>
  </r>
  <r>
    <x v="1"/>
    <x v="2"/>
    <n v="8"/>
    <x v="3"/>
    <n v="75.350999999999999"/>
    <n v="10.98050457193667"/>
  </r>
  <r>
    <x v="2"/>
    <x v="2"/>
    <n v="16"/>
    <x v="3"/>
    <n v="46.003799999999998"/>
    <n v="17.985296866780573"/>
  </r>
  <r>
    <x v="3"/>
    <x v="2"/>
    <n v="32"/>
    <x v="3"/>
    <n v="22.114999999999998"/>
    <n v="37.41315848971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3:R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U3:Y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K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F26" sqref="F26"/>
    </sheetView>
  </sheetViews>
  <sheetFormatPr baseColWidth="10" defaultRowHeight="15" x14ac:dyDescent="0"/>
  <cols>
    <col min="4" max="4" width="12.1640625" customWidth="1"/>
  </cols>
  <sheetData>
    <row r="1" spans="1:14">
      <c r="B1">
        <v>4096000</v>
      </c>
      <c r="D1" t="s">
        <v>0</v>
      </c>
      <c r="J1">
        <v>4096000</v>
      </c>
      <c r="K1" t="s">
        <v>12</v>
      </c>
    </row>
    <row r="2" spans="1:14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</row>
    <row r="3" spans="1:14">
      <c r="A3" s="1">
        <v>1</v>
      </c>
      <c r="B3" s="1">
        <v>1</v>
      </c>
      <c r="C3" s="1">
        <v>1</v>
      </c>
      <c r="D3" s="1">
        <v>16.537800000000001</v>
      </c>
      <c r="E3" s="1">
        <v>30.201899999999998</v>
      </c>
      <c r="F3" s="1">
        <v>45.807899999999997</v>
      </c>
      <c r="G3" s="1"/>
      <c r="I3" s="1">
        <v>1</v>
      </c>
      <c r="J3" s="1">
        <v>1</v>
      </c>
      <c r="K3" s="7">
        <f t="shared" ref="K3:K14" si="0">(($B$1*D$2*2)/(D3*0.001))*0.000000001</f>
        <v>8.420950791520033</v>
      </c>
      <c r="L3" s="7">
        <f t="shared" ref="L3:L14" si="1">(($B$1*E$2*2)/(E3*0.001))*0.000000001</f>
        <v>8.4084776123356484</v>
      </c>
      <c r="M3" s="7">
        <f t="shared" ref="M3:M14" si="2">(($B$1*F$2*2)/(F3*0.001))*0.000000001</f>
        <v>8.9416890972954448</v>
      </c>
      <c r="N3" s="7"/>
    </row>
    <row r="4" spans="1:14">
      <c r="A4">
        <v>2</v>
      </c>
      <c r="B4">
        <v>1</v>
      </c>
      <c r="C4">
        <v>2</v>
      </c>
      <c r="D4">
        <v>22.901499999999999</v>
      </c>
      <c r="E4">
        <v>37.367400000000004</v>
      </c>
      <c r="F4">
        <v>63.963299999999997</v>
      </c>
      <c r="G4">
        <v>108.982</v>
      </c>
      <c r="I4">
        <v>2</v>
      </c>
      <c r="J4">
        <v>1</v>
      </c>
      <c r="K4" s="7">
        <f t="shared" si="0"/>
        <v>6.0809990611968656</v>
      </c>
      <c r="L4" s="7">
        <f t="shared" si="1"/>
        <v>6.7960842873734864</v>
      </c>
      <c r="M4" s="7">
        <f t="shared" si="2"/>
        <v>6.4036721057231256</v>
      </c>
      <c r="N4" s="7">
        <f t="shared" ref="N4:N14" si="3">(($B$1*G$2*2)/(G4*0.001))*0.000000001</f>
        <v>7.5920060193426444</v>
      </c>
    </row>
    <row r="5" spans="1:14">
      <c r="A5">
        <v>4</v>
      </c>
      <c r="B5">
        <v>1</v>
      </c>
      <c r="C5">
        <v>4</v>
      </c>
      <c r="D5">
        <v>20.081299999999999</v>
      </c>
      <c r="E5">
        <v>27.8201</v>
      </c>
      <c r="F5">
        <v>39.813600000000001</v>
      </c>
      <c r="G5">
        <v>62.105400000000003</v>
      </c>
      <c r="I5">
        <v>4</v>
      </c>
      <c r="J5">
        <v>1</v>
      </c>
      <c r="K5" s="7">
        <f t="shared" si="0"/>
        <v>6.9350091876521942</v>
      </c>
      <c r="L5" s="7">
        <f t="shared" si="1"/>
        <v>9.1283640245721624</v>
      </c>
      <c r="M5" s="7">
        <f t="shared" si="2"/>
        <v>10.287941808829144</v>
      </c>
      <c r="N5" s="7">
        <f t="shared" si="3"/>
        <v>13.322384204916158</v>
      </c>
    </row>
    <row r="6" spans="1:14">
      <c r="A6">
        <v>8</v>
      </c>
      <c r="B6">
        <v>1</v>
      </c>
      <c r="C6">
        <v>8</v>
      </c>
      <c r="D6">
        <v>11.4717</v>
      </c>
      <c r="E6">
        <v>17.361499999999999</v>
      </c>
      <c r="F6">
        <v>33.768900000000002</v>
      </c>
      <c r="G6">
        <v>36.0047</v>
      </c>
      <c r="I6">
        <v>8</v>
      </c>
      <c r="J6">
        <v>1</v>
      </c>
      <c r="K6" s="7">
        <f t="shared" si="0"/>
        <v>12.139787477008639</v>
      </c>
      <c r="L6" s="7">
        <f t="shared" si="1"/>
        <v>14.62730754831092</v>
      </c>
      <c r="M6" s="7">
        <f t="shared" si="2"/>
        <v>12.129503774182753</v>
      </c>
      <c r="N6" s="7">
        <f t="shared" si="3"/>
        <v>22.980110929961924</v>
      </c>
    </row>
    <row r="7" spans="1:14">
      <c r="A7" s="1">
        <v>1</v>
      </c>
      <c r="B7" s="1">
        <v>2</v>
      </c>
      <c r="C7" s="1">
        <v>2</v>
      </c>
      <c r="D7" s="1">
        <v>41.249000000000002</v>
      </c>
      <c r="E7" s="1">
        <v>62.292700000000004</v>
      </c>
      <c r="F7" s="1">
        <v>109.379</v>
      </c>
      <c r="G7" s="1">
        <v>197.75800000000001</v>
      </c>
      <c r="I7" s="1">
        <v>1</v>
      </c>
      <c r="J7" s="1">
        <v>2</v>
      </c>
      <c r="K7" s="7">
        <f t="shared" si="0"/>
        <v>3.3761788164561564</v>
      </c>
      <c r="L7" s="7">
        <f t="shared" si="1"/>
        <v>4.0767537769273119</v>
      </c>
      <c r="M7" s="7">
        <f t="shared" si="2"/>
        <v>3.7447773338575048</v>
      </c>
      <c r="N7" s="7">
        <f t="shared" si="3"/>
        <v>4.1838610827374874</v>
      </c>
    </row>
    <row r="8" spans="1:14">
      <c r="A8">
        <v>2</v>
      </c>
      <c r="B8">
        <v>2</v>
      </c>
      <c r="C8">
        <v>4</v>
      </c>
      <c r="D8">
        <v>31.880600000000001</v>
      </c>
      <c r="E8">
        <v>46.771799999999999</v>
      </c>
      <c r="F8">
        <v>63.005299999999998</v>
      </c>
      <c r="G8">
        <v>101.744</v>
      </c>
      <c r="I8">
        <v>2</v>
      </c>
      <c r="J8">
        <v>2</v>
      </c>
      <c r="K8" s="7">
        <f t="shared" si="0"/>
        <v>4.3682992164513843</v>
      </c>
      <c r="L8" s="7">
        <f t="shared" si="1"/>
        <v>5.429596466246756</v>
      </c>
      <c r="M8" s="7">
        <f t="shared" si="2"/>
        <v>6.5010403886657153</v>
      </c>
      <c r="N8" s="7">
        <f t="shared" si="3"/>
        <v>8.1320962415474138</v>
      </c>
    </row>
    <row r="9" spans="1:14">
      <c r="A9">
        <v>4</v>
      </c>
      <c r="B9">
        <v>2</v>
      </c>
      <c r="C9">
        <v>8</v>
      </c>
      <c r="D9">
        <v>12.529299999999999</v>
      </c>
      <c r="E9">
        <v>27.4054</v>
      </c>
      <c r="F9">
        <v>41.244199999999999</v>
      </c>
      <c r="G9">
        <v>58.389600000000002</v>
      </c>
      <c r="I9">
        <v>4</v>
      </c>
      <c r="J9">
        <v>2</v>
      </c>
      <c r="K9" s="7">
        <f t="shared" si="0"/>
        <v>11.115066284628831</v>
      </c>
      <c r="L9" s="7">
        <f t="shared" si="1"/>
        <v>9.2664949243579731</v>
      </c>
      <c r="M9" s="7">
        <f t="shared" si="2"/>
        <v>9.9310933416092446</v>
      </c>
      <c r="N9" s="7">
        <f t="shared" si="3"/>
        <v>14.170194692205463</v>
      </c>
    </row>
    <row r="10" spans="1:14">
      <c r="A10">
        <v>8</v>
      </c>
      <c r="B10">
        <v>2</v>
      </c>
      <c r="C10">
        <v>16</v>
      </c>
      <c r="D10">
        <v>8.7334999999999994</v>
      </c>
      <c r="E10">
        <v>16.482299999999999</v>
      </c>
      <c r="F10">
        <v>18.424299999999999</v>
      </c>
      <c r="G10">
        <v>34.686100000000003</v>
      </c>
      <c r="I10">
        <v>8</v>
      </c>
      <c r="J10">
        <v>2</v>
      </c>
      <c r="K10" s="7">
        <f t="shared" si="0"/>
        <v>15.945955229862028</v>
      </c>
      <c r="L10" s="7">
        <f t="shared" si="1"/>
        <v>15.407558411144079</v>
      </c>
      <c r="M10" s="7">
        <f t="shared" si="2"/>
        <v>22.231509473901319</v>
      </c>
      <c r="N10" s="7">
        <f t="shared" si="3"/>
        <v>23.853705086475561</v>
      </c>
    </row>
    <row r="11" spans="1:14">
      <c r="A11">
        <v>1</v>
      </c>
      <c r="B11">
        <v>4</v>
      </c>
      <c r="C11">
        <v>4</v>
      </c>
      <c r="D11">
        <v>42.650300000000001</v>
      </c>
      <c r="E11">
        <v>57.112900000000003</v>
      </c>
      <c r="F11">
        <v>79.605199999999996</v>
      </c>
      <c r="G11">
        <v>149.273</v>
      </c>
      <c r="I11">
        <v>1</v>
      </c>
      <c r="J11">
        <v>4</v>
      </c>
      <c r="K11" s="7">
        <f t="shared" si="0"/>
        <v>3.2652525304628575</v>
      </c>
      <c r="L11" s="7">
        <f t="shared" si="1"/>
        <v>4.4464910729449914</v>
      </c>
      <c r="M11" s="7">
        <f t="shared" si="2"/>
        <v>5.1453925120469517</v>
      </c>
      <c r="N11" s="7">
        <f t="shared" si="3"/>
        <v>5.5428108231227355</v>
      </c>
    </row>
    <row r="12" spans="1:14">
      <c r="A12">
        <v>2</v>
      </c>
      <c r="B12">
        <v>4</v>
      </c>
      <c r="C12">
        <v>8</v>
      </c>
      <c r="D12">
        <v>16.781400000000001</v>
      </c>
      <c r="E12">
        <v>33.3384</v>
      </c>
      <c r="F12">
        <v>43.183100000000003</v>
      </c>
      <c r="G12">
        <v>75.350999999999999</v>
      </c>
      <c r="I12">
        <v>2</v>
      </c>
      <c r="J12">
        <v>4</v>
      </c>
      <c r="K12" s="7">
        <f t="shared" si="0"/>
        <v>8.2987116688714888</v>
      </c>
      <c r="L12" s="7">
        <f t="shared" si="1"/>
        <v>7.6174021548724591</v>
      </c>
      <c r="M12" s="7">
        <f t="shared" si="2"/>
        <v>9.4851921237706414</v>
      </c>
      <c r="N12" s="7">
        <f t="shared" si="3"/>
        <v>10.98050457193667</v>
      </c>
    </row>
    <row r="13" spans="1:14" ht="15" customHeight="1">
      <c r="A13">
        <v>4</v>
      </c>
      <c r="B13">
        <v>4</v>
      </c>
      <c r="C13">
        <v>16</v>
      </c>
      <c r="D13">
        <v>11.257300000000001</v>
      </c>
      <c r="E13">
        <v>19.7485</v>
      </c>
      <c r="F13">
        <v>21.869700000000002</v>
      </c>
      <c r="G13">
        <v>46.003799999999998</v>
      </c>
      <c r="I13">
        <v>4</v>
      </c>
      <c r="J13">
        <v>4</v>
      </c>
      <c r="K13" s="7">
        <f t="shared" si="0"/>
        <v>12.370994821138284</v>
      </c>
      <c r="L13" s="7">
        <f t="shared" si="1"/>
        <v>12.859305770058487</v>
      </c>
      <c r="M13" s="7">
        <f t="shared" si="2"/>
        <v>18.729109224177744</v>
      </c>
      <c r="N13" s="7">
        <f t="shared" si="3"/>
        <v>17.985296866780573</v>
      </c>
    </row>
    <row r="14" spans="1:14" ht="15" customHeight="1">
      <c r="A14">
        <v>8</v>
      </c>
      <c r="B14">
        <v>4</v>
      </c>
      <c r="C14">
        <v>32</v>
      </c>
      <c r="D14">
        <v>7.9959899999999999</v>
      </c>
      <c r="E14">
        <v>8.9272399999999994</v>
      </c>
      <c r="F14">
        <v>14.610300000000001</v>
      </c>
      <c r="G14">
        <v>22.114999999999998</v>
      </c>
      <c r="I14">
        <v>8</v>
      </c>
      <c r="J14">
        <v>4</v>
      </c>
      <c r="K14" s="7">
        <f t="shared" si="0"/>
        <v>17.416730135980661</v>
      </c>
      <c r="L14" s="7">
        <f t="shared" si="1"/>
        <v>28.446865996657426</v>
      </c>
      <c r="M14" s="7">
        <f t="shared" si="2"/>
        <v>28.035016392544986</v>
      </c>
      <c r="N14" s="7">
        <f t="shared" si="3"/>
        <v>37.41315848971287</v>
      </c>
    </row>
    <row r="21" spans="1:7">
      <c r="D21" t="s">
        <v>0</v>
      </c>
      <c r="E21" t="s">
        <v>5</v>
      </c>
    </row>
    <row r="22" spans="1:7">
      <c r="A22" t="s">
        <v>4</v>
      </c>
      <c r="B22" t="s">
        <v>3</v>
      </c>
      <c r="C22" t="s">
        <v>2</v>
      </c>
      <c r="D22">
        <v>17</v>
      </c>
      <c r="E22">
        <v>31</v>
      </c>
      <c r="F22">
        <v>50</v>
      </c>
      <c r="G22">
        <v>101</v>
      </c>
    </row>
    <row r="23" spans="1:7">
      <c r="A23">
        <v>1</v>
      </c>
      <c r="B23">
        <v>1</v>
      </c>
      <c r="C23">
        <v>1</v>
      </c>
      <c r="D23">
        <v>16.529499999999999</v>
      </c>
      <c r="E23">
        <v>30.1936</v>
      </c>
      <c r="F23">
        <v>45.799399999999999</v>
      </c>
    </row>
    <row r="24" spans="1:7">
      <c r="A24">
        <v>2</v>
      </c>
      <c r="B24">
        <v>1</v>
      </c>
      <c r="C24">
        <v>2</v>
      </c>
      <c r="D24">
        <v>10.1092</v>
      </c>
      <c r="E24">
        <v>19.3932</v>
      </c>
      <c r="F24">
        <v>31.348800000000001</v>
      </c>
      <c r="G24">
        <v>70.274799999999999</v>
      </c>
    </row>
    <row r="25" spans="1:7">
      <c r="A25">
        <v>4</v>
      </c>
      <c r="B25">
        <v>1</v>
      </c>
      <c r="C25">
        <v>4</v>
      </c>
      <c r="D25">
        <v>4.4760200000000001</v>
      </c>
      <c r="E25">
        <v>9.0690200000000001</v>
      </c>
      <c r="F25">
        <v>13.138199999999999</v>
      </c>
      <c r="G25">
        <v>31.618200000000002</v>
      </c>
    </row>
    <row r="26" spans="1:7">
      <c r="A26">
        <v>8</v>
      </c>
      <c r="B26">
        <v>1</v>
      </c>
      <c r="C26">
        <v>8</v>
      </c>
      <c r="D26">
        <v>2.0501900000000002</v>
      </c>
      <c r="E26">
        <v>4.0399799999999999</v>
      </c>
      <c r="F26">
        <v>6.5367699999999997</v>
      </c>
      <c r="G26">
        <v>15.153</v>
      </c>
    </row>
    <row r="27" spans="1:7">
      <c r="A27">
        <v>1</v>
      </c>
      <c r="B27">
        <v>2</v>
      </c>
      <c r="C27">
        <v>2</v>
      </c>
      <c r="D27">
        <v>10.4048</v>
      </c>
      <c r="E27">
        <v>19.640999999999998</v>
      </c>
      <c r="F27">
        <v>31.046900000000001</v>
      </c>
      <c r="G27">
        <v>69.792699999999996</v>
      </c>
    </row>
    <row r="28" spans="1:7">
      <c r="A28">
        <v>2</v>
      </c>
      <c r="B28">
        <v>2</v>
      </c>
      <c r="C28">
        <v>4</v>
      </c>
      <c r="D28">
        <v>5.4991500000000002</v>
      </c>
      <c r="E28">
        <v>11.831899999999999</v>
      </c>
      <c r="F28">
        <v>16.415199999999999</v>
      </c>
      <c r="G28">
        <v>41.834800000000001</v>
      </c>
    </row>
    <row r="29" spans="1:7">
      <c r="A29">
        <v>4</v>
      </c>
      <c r="B29">
        <v>2</v>
      </c>
      <c r="C29">
        <v>8</v>
      </c>
      <c r="D29">
        <v>2.54644</v>
      </c>
      <c r="E29">
        <v>4.8639999999999999</v>
      </c>
      <c r="F29">
        <v>8.4803099999999993</v>
      </c>
      <c r="G29">
        <v>18.174299999999999</v>
      </c>
    </row>
    <row r="30" spans="1:7">
      <c r="A30">
        <v>8</v>
      </c>
      <c r="B30">
        <v>2</v>
      </c>
      <c r="C30">
        <v>16</v>
      </c>
      <c r="D30">
        <v>1.0446599999999999</v>
      </c>
      <c r="E30">
        <v>2.0487700000000002</v>
      </c>
      <c r="F30">
        <v>3.4770099999999999</v>
      </c>
      <c r="G30">
        <v>8.9868000000000006</v>
      </c>
    </row>
    <row r="31" spans="1:7">
      <c r="A31">
        <v>1</v>
      </c>
      <c r="B31">
        <v>4</v>
      </c>
      <c r="C31">
        <v>4</v>
      </c>
      <c r="D31">
        <v>6.5306199999999999</v>
      </c>
      <c r="E31">
        <v>15.134600000000001</v>
      </c>
      <c r="F31">
        <v>19.898199999999999</v>
      </c>
      <c r="G31">
        <v>49.162100000000002</v>
      </c>
    </row>
    <row r="32" spans="1:7">
      <c r="A32">
        <v>2</v>
      </c>
      <c r="B32">
        <v>4</v>
      </c>
      <c r="C32">
        <v>8</v>
      </c>
      <c r="D32">
        <v>4.0113000000000003</v>
      </c>
      <c r="E32">
        <v>6.3728300000000004</v>
      </c>
      <c r="F32">
        <v>10.598800000000001</v>
      </c>
      <c r="G32">
        <v>28.1051</v>
      </c>
    </row>
    <row r="33" spans="1:7">
      <c r="A33">
        <v>4</v>
      </c>
      <c r="B33">
        <v>4</v>
      </c>
      <c r="C33">
        <v>16</v>
      </c>
      <c r="D33">
        <v>1.2695799999999999</v>
      </c>
      <c r="E33">
        <v>2.6253099999999998</v>
      </c>
      <c r="F33">
        <v>4.5138800000000003</v>
      </c>
      <c r="G33">
        <v>11.591900000000001</v>
      </c>
    </row>
    <row r="34" spans="1:7">
      <c r="A34">
        <v>8</v>
      </c>
      <c r="B34">
        <v>4</v>
      </c>
      <c r="C34">
        <v>32</v>
      </c>
      <c r="D34">
        <v>0.71308700000000003</v>
      </c>
      <c r="E34">
        <v>1.32935</v>
      </c>
      <c r="F34">
        <v>2.1026699999999998</v>
      </c>
      <c r="G34">
        <v>5.8595800000000002</v>
      </c>
    </row>
    <row r="39" spans="1:7">
      <c r="D39" t="s">
        <v>0</v>
      </c>
      <c r="E39" t="s">
        <v>6</v>
      </c>
    </row>
    <row r="40" spans="1:7">
      <c r="A40" t="s">
        <v>4</v>
      </c>
      <c r="B40" t="s">
        <v>3</v>
      </c>
      <c r="C40" t="s">
        <v>2</v>
      </c>
      <c r="D40">
        <v>17</v>
      </c>
      <c r="E40">
        <v>31</v>
      </c>
      <c r="F40">
        <v>50</v>
      </c>
      <c r="G40">
        <v>101</v>
      </c>
    </row>
    <row r="41" spans="1:7">
      <c r="A41">
        <v>1</v>
      </c>
      <c r="B41">
        <v>1</v>
      </c>
      <c r="C41">
        <v>1</v>
      </c>
      <c r="D41">
        <v>5.5999999999999999E-3</v>
      </c>
      <c r="E41">
        <v>5.4000000000000003E-3</v>
      </c>
      <c r="F41">
        <v>5.5999999999999999E-3</v>
      </c>
    </row>
    <row r="42" spans="1:7">
      <c r="A42">
        <v>2</v>
      </c>
      <c r="B42">
        <v>1</v>
      </c>
      <c r="C42">
        <v>2</v>
      </c>
      <c r="D42">
        <v>6.8635999999999999</v>
      </c>
      <c r="E42">
        <v>10.000400000000001</v>
      </c>
      <c r="F42">
        <v>16.633199999999999</v>
      </c>
      <c r="G42">
        <v>20.400700000000001</v>
      </c>
    </row>
    <row r="43" spans="1:7">
      <c r="A43">
        <v>4</v>
      </c>
      <c r="B43">
        <v>1</v>
      </c>
      <c r="C43">
        <v>4</v>
      </c>
      <c r="D43">
        <v>9.3539499999999993</v>
      </c>
      <c r="E43">
        <v>10.313599999999999</v>
      </c>
      <c r="F43">
        <v>14.864800000000001</v>
      </c>
      <c r="G43">
        <v>16.9848</v>
      </c>
    </row>
    <row r="44" spans="1:7">
      <c r="A44">
        <v>8</v>
      </c>
      <c r="B44">
        <v>1</v>
      </c>
      <c r="C44">
        <v>8</v>
      </c>
      <c r="D44">
        <v>5.94034</v>
      </c>
      <c r="E44">
        <v>8.8614800000000002</v>
      </c>
      <c r="F44">
        <v>21.747399999999999</v>
      </c>
      <c r="G44">
        <v>13.4962</v>
      </c>
    </row>
    <row r="45" spans="1:7">
      <c r="A45">
        <v>1</v>
      </c>
      <c r="B45">
        <v>2</v>
      </c>
      <c r="C45">
        <v>2</v>
      </c>
      <c r="D45">
        <v>26.385000000000002</v>
      </c>
      <c r="E45">
        <v>37.272399999999998</v>
      </c>
      <c r="F45">
        <v>66.886300000000006</v>
      </c>
      <c r="G45">
        <v>114.361</v>
      </c>
    </row>
    <row r="46" spans="1:7">
      <c r="A46">
        <v>2</v>
      </c>
      <c r="B46">
        <v>2</v>
      </c>
      <c r="C46">
        <v>4</v>
      </c>
      <c r="D46">
        <v>19.2149</v>
      </c>
      <c r="E46">
        <v>26.175000000000001</v>
      </c>
      <c r="F46">
        <v>34.636200000000002</v>
      </c>
      <c r="G46">
        <v>46.010399999999997</v>
      </c>
    </row>
    <row r="47" spans="1:7">
      <c r="A47">
        <v>4</v>
      </c>
      <c r="B47">
        <v>2</v>
      </c>
      <c r="C47">
        <v>8</v>
      </c>
      <c r="D47">
        <v>6.11653</v>
      </c>
      <c r="E47">
        <v>17.061800000000002</v>
      </c>
      <c r="F47">
        <v>25.991499999999998</v>
      </c>
      <c r="G47">
        <v>31.745699999999999</v>
      </c>
    </row>
    <row r="48" spans="1:7">
      <c r="A48">
        <v>8</v>
      </c>
      <c r="B48">
        <v>2</v>
      </c>
      <c r="C48">
        <v>16</v>
      </c>
      <c r="D48">
        <v>5.2575099999999999</v>
      </c>
      <c r="E48">
        <v>11.353</v>
      </c>
      <c r="F48">
        <v>11.4354</v>
      </c>
      <c r="G48">
        <v>20.6189</v>
      </c>
    </row>
    <row r="49" spans="1:7">
      <c r="A49">
        <v>1</v>
      </c>
      <c r="B49">
        <v>4</v>
      </c>
      <c r="C49">
        <v>4</v>
      </c>
      <c r="D49">
        <v>28.780999999999999</v>
      </c>
      <c r="E49">
        <v>34.027999999999999</v>
      </c>
      <c r="F49">
        <v>49.658700000000003</v>
      </c>
      <c r="G49">
        <v>83.735200000000006</v>
      </c>
    </row>
    <row r="50" spans="1:7">
      <c r="A50">
        <v>2</v>
      </c>
      <c r="B50">
        <v>4</v>
      </c>
      <c r="C50">
        <v>8</v>
      </c>
      <c r="D50">
        <v>7.9760499999999999</v>
      </c>
      <c r="E50">
        <v>21.449200000000001</v>
      </c>
      <c r="F50">
        <v>26.066099999999999</v>
      </c>
      <c r="G50">
        <v>34.835999999999999</v>
      </c>
    </row>
    <row r="51" spans="1:7">
      <c r="A51">
        <v>4</v>
      </c>
      <c r="B51">
        <v>4</v>
      </c>
      <c r="C51">
        <v>16</v>
      </c>
      <c r="D51">
        <v>7.2326899999999998</v>
      </c>
      <c r="E51">
        <v>13.583399999999999</v>
      </c>
      <c r="F51">
        <v>13.250299999999999</v>
      </c>
      <c r="G51">
        <v>27.873799999999999</v>
      </c>
    </row>
    <row r="52" spans="1:7">
      <c r="A52">
        <v>8</v>
      </c>
      <c r="B52">
        <v>4</v>
      </c>
      <c r="C52">
        <v>32</v>
      </c>
      <c r="D52">
        <v>5.7665499999999996</v>
      </c>
      <c r="E52">
        <v>5.6740300000000001</v>
      </c>
      <c r="F52">
        <v>10.313599999999999</v>
      </c>
      <c r="G52">
        <v>12.511100000000001</v>
      </c>
    </row>
  </sheetData>
  <sortState ref="A3:G14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workbookViewId="0">
      <selection activeCell="T36" sqref="T36"/>
    </sheetView>
  </sheetViews>
  <sheetFormatPr baseColWidth="10" defaultRowHeight="15" x14ac:dyDescent="0"/>
  <cols>
    <col min="9" max="10" width="11" bestFit="1" customWidth="1"/>
    <col min="11" max="11" width="11.83203125" bestFit="1" customWidth="1"/>
  </cols>
  <sheetData>
    <row r="1" spans="1:28">
      <c r="B1">
        <v>4096000</v>
      </c>
      <c r="D1" t="s">
        <v>0</v>
      </c>
      <c r="E1" t="s">
        <v>7</v>
      </c>
      <c r="K1" t="s">
        <v>12</v>
      </c>
      <c r="R1" t="s">
        <v>1</v>
      </c>
      <c r="Y1" t="s">
        <v>22</v>
      </c>
    </row>
    <row r="2" spans="1:28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  <c r="P2" t="s">
        <v>4</v>
      </c>
      <c r="Q2" t="s">
        <v>3</v>
      </c>
      <c r="R2" t="s">
        <v>8</v>
      </c>
      <c r="S2" t="s">
        <v>9</v>
      </c>
      <c r="T2" t="s">
        <v>10</v>
      </c>
      <c r="U2" t="s">
        <v>11</v>
      </c>
      <c r="W2" t="s">
        <v>4</v>
      </c>
      <c r="X2" t="s">
        <v>3</v>
      </c>
      <c r="Y2" t="s">
        <v>8</v>
      </c>
      <c r="Z2" t="s">
        <v>9</v>
      </c>
      <c r="AA2" t="s">
        <v>10</v>
      </c>
      <c r="AB2" t="s">
        <v>11</v>
      </c>
    </row>
    <row r="3" spans="1:28">
      <c r="A3">
        <v>1</v>
      </c>
      <c r="B3">
        <v>1</v>
      </c>
      <c r="C3">
        <v>1</v>
      </c>
      <c r="D3" s="6">
        <v>16.382100000000001</v>
      </c>
      <c r="E3" s="6">
        <v>30.297999999999998</v>
      </c>
      <c r="F3" s="6">
        <v>45.300600000000003</v>
      </c>
      <c r="G3" s="6"/>
      <c r="I3">
        <v>1</v>
      </c>
      <c r="J3">
        <v>1</v>
      </c>
      <c r="K3" s="7">
        <f>(($B$1*D$2*2)/(D3*0.001))*0.000000001</f>
        <v>8.5009858320972285</v>
      </c>
      <c r="L3" s="7">
        <f t="shared" ref="L3:L14" si="0">(($B$1*E$2*2)/(E3*0.001))*0.000000001</f>
        <v>8.3818073800250854</v>
      </c>
      <c r="M3" s="7">
        <f t="shared" ref="M3:M14" si="1">(($B$1*F$2*2)/(F3*0.001))*0.000000001</f>
        <v>9.0418228456135239</v>
      </c>
      <c r="N3" s="7"/>
      <c r="P3">
        <v>1</v>
      </c>
      <c r="Q3">
        <v>1</v>
      </c>
      <c r="R3" s="7">
        <f>m2070_nooverlap_vcl!D3/m2070_overlap_fast_vcl!D3</f>
        <v>1.0095042760085704</v>
      </c>
      <c r="S3" s="7">
        <f>m2070_nooverlap_vcl!E3/m2070_overlap_fast_vcl!E3</f>
        <v>0.9968281734767972</v>
      </c>
      <c r="T3" s="7">
        <f>m2070_nooverlap_vcl!F3/m2070_overlap_fast_vcl!F3</f>
        <v>1.0111985271718253</v>
      </c>
      <c r="U3" s="7" t="e">
        <f>m2070_nooverlap_vcl!G3/m2070_overlap_fast_vcl!G3</f>
        <v>#DIV/0!</v>
      </c>
      <c r="V3" s="6"/>
      <c r="W3">
        <v>1</v>
      </c>
      <c r="X3">
        <v>1</v>
      </c>
      <c r="Y3" s="6">
        <f>m2070_nooverlap_vcl!D3/($C3*m2070_overlap_fast_vcl!D3)</f>
        <v>1.0095042760085704</v>
      </c>
      <c r="Z3" s="6">
        <f>m2070_nooverlap_vcl!E3/($C3*m2070_overlap_fast_vcl!E3)</f>
        <v>0.9968281734767972</v>
      </c>
      <c r="AA3" s="6">
        <f>m2070_nooverlap_vcl!F3/($C3*m2070_overlap_fast_vcl!F3)</f>
        <v>1.0111985271718253</v>
      </c>
      <c r="AB3" s="6" t="e">
        <f>m2070_nooverlap_vcl!G3/($C3*m2070_overlap_fast_vcl!G3)</f>
        <v>#DIV/0!</v>
      </c>
    </row>
    <row r="4" spans="1:28">
      <c r="A4">
        <v>2</v>
      </c>
      <c r="B4">
        <v>1</v>
      </c>
      <c r="C4">
        <v>2</v>
      </c>
      <c r="D4" s="6">
        <v>10.108599999999999</v>
      </c>
      <c r="E4" s="6">
        <v>19.488299999999999</v>
      </c>
      <c r="F4" s="6">
        <v>31.271599999999999</v>
      </c>
      <c r="G4" s="6">
        <v>61.480899999999998</v>
      </c>
      <c r="I4">
        <v>2</v>
      </c>
      <c r="J4">
        <v>1</v>
      </c>
      <c r="K4" s="7">
        <f t="shared" ref="K4:K14" si="2">(($B$1*D$2*2)/(D4*0.001))*0.000000001</f>
        <v>13.776784124408922</v>
      </c>
      <c r="L4" s="7">
        <f t="shared" si="0"/>
        <v>13.030998086031106</v>
      </c>
      <c r="M4" s="7">
        <f t="shared" si="1"/>
        <v>13.098146561096973</v>
      </c>
      <c r="N4" s="7">
        <f t="shared" ref="N3:N14" si="3">(($B$1*G$2*2)/(G4*0.001))*0.000000001</f>
        <v>13.457708003623891</v>
      </c>
      <c r="P4">
        <v>2</v>
      </c>
      <c r="Q4">
        <v>1</v>
      </c>
      <c r="R4" s="7">
        <f>m2070_nooverlap_vcl!D4/m2070_overlap_fast_vcl!D4</f>
        <v>2.2655461686089073</v>
      </c>
      <c r="S4" s="7">
        <f>m2070_nooverlap_vcl!E4/m2070_overlap_fast_vcl!E4</f>
        <v>1.9174273795046262</v>
      </c>
      <c r="T4" s="7">
        <f>m2070_nooverlap_vcl!F4/m2070_overlap_fast_vcl!F4</f>
        <v>2.0454118113559905</v>
      </c>
      <c r="U4" s="7">
        <f>m2070_nooverlap_vcl!G4/m2070_overlap_fast_vcl!G4</f>
        <v>1.7726155602796967</v>
      </c>
      <c r="V4" s="6"/>
      <c r="W4">
        <v>1</v>
      </c>
      <c r="X4">
        <v>2</v>
      </c>
      <c r="Y4" s="6">
        <f>m2070_nooverlap_vcl!D4/($C4*m2070_overlap_fast_vcl!D4)</f>
        <v>1.1327730843044537</v>
      </c>
      <c r="Z4" s="6">
        <f>m2070_nooverlap_vcl!E4/($C4*m2070_overlap_fast_vcl!E4)</f>
        <v>0.95871368975231308</v>
      </c>
      <c r="AA4" s="6">
        <f>m2070_nooverlap_vcl!F4/($C4*m2070_overlap_fast_vcl!F3)</f>
        <v>0.70598733791605406</v>
      </c>
      <c r="AB4" s="6">
        <f>m2070_nooverlap_vcl!G4/($C4*m2070_overlap_fast_vcl!G4)</f>
        <v>0.88630778013984834</v>
      </c>
    </row>
    <row r="5" spans="1:28">
      <c r="A5">
        <v>4</v>
      </c>
      <c r="B5">
        <v>1</v>
      </c>
      <c r="C5">
        <v>4</v>
      </c>
      <c r="D5" s="6">
        <v>10.606</v>
      </c>
      <c r="E5" s="6">
        <v>10.106</v>
      </c>
      <c r="F5" s="6">
        <v>16.648199999999999</v>
      </c>
      <c r="G5" s="6">
        <v>32.789299999999997</v>
      </c>
      <c r="I5">
        <v>4</v>
      </c>
      <c r="J5">
        <v>1</v>
      </c>
      <c r="K5" s="7">
        <f t="shared" si="2"/>
        <v>13.130680746747124</v>
      </c>
      <c r="L5" s="7">
        <f t="shared" si="0"/>
        <v>25.128834355828221</v>
      </c>
      <c r="M5" s="7">
        <f t="shared" si="1"/>
        <v>24.603260412537097</v>
      </c>
      <c r="N5" s="7">
        <f t="shared" si="3"/>
        <v>25.233597545540775</v>
      </c>
      <c r="P5">
        <v>4</v>
      </c>
      <c r="Q5">
        <v>1</v>
      </c>
      <c r="R5" s="7">
        <f>m2070_nooverlap_vcl!D5/m2070_overlap_fast_vcl!D5</f>
        <v>1.8933905336601922</v>
      </c>
      <c r="S5" s="7">
        <f>m2070_nooverlap_vcl!E5/m2070_overlap_fast_vcl!E5</f>
        <v>2.7528300019790226</v>
      </c>
      <c r="T5" s="7">
        <f>m2070_nooverlap_vcl!F5/m2070_overlap_fast_vcl!F5</f>
        <v>2.3914657440444014</v>
      </c>
      <c r="U5" s="7">
        <f>m2070_nooverlap_vcl!G5/m2070_overlap_fast_vcl!G5</f>
        <v>1.8940752013614199</v>
      </c>
      <c r="V5" s="6"/>
      <c r="W5">
        <v>1</v>
      </c>
      <c r="X5">
        <v>4</v>
      </c>
      <c r="Y5" s="6">
        <f>m2070_nooverlap_vcl!D5/($C5*m2070_overlap_fast_vcl!D5)</f>
        <v>0.47334763341504804</v>
      </c>
      <c r="Z5" s="6">
        <f>m2070_nooverlap_vcl!E5/($C5*m2070_overlap_fast_vcl!E5)</f>
        <v>0.68820750049475565</v>
      </c>
      <c r="AA5" s="6">
        <f>m2070_nooverlap_vcl!F5/($C5*m2070_overlap_fast_vcl!F5)</f>
        <v>0.59786643601110034</v>
      </c>
      <c r="AB5" s="6">
        <f>m2070_nooverlap_vcl!G5/($C5*m2070_overlap_fast_vcl!G5)</f>
        <v>0.47351880034035498</v>
      </c>
    </row>
    <row r="6" spans="1:28">
      <c r="A6">
        <v>8</v>
      </c>
      <c r="B6">
        <v>1</v>
      </c>
      <c r="C6">
        <v>8</v>
      </c>
      <c r="D6" s="6">
        <v>5.6859299999999999</v>
      </c>
      <c r="E6" s="6">
        <v>7.6579499999999996</v>
      </c>
      <c r="F6" s="6">
        <v>9.9388900000000007</v>
      </c>
      <c r="G6" s="6">
        <v>15.449299999999999</v>
      </c>
      <c r="I6">
        <v>8</v>
      </c>
      <c r="J6">
        <v>1</v>
      </c>
      <c r="K6" s="7">
        <f t="shared" si="2"/>
        <v>24.492739094572041</v>
      </c>
      <c r="L6" s="7">
        <f t="shared" si="0"/>
        <v>33.161877525969743</v>
      </c>
      <c r="M6" s="7">
        <f t="shared" si="1"/>
        <v>41.211845588390659</v>
      </c>
      <c r="N6" s="7">
        <f t="shared" si="3"/>
        <v>53.555306712925507</v>
      </c>
      <c r="P6">
        <v>8</v>
      </c>
      <c r="Q6">
        <v>1</v>
      </c>
      <c r="R6" s="7">
        <f>m2070_nooverlap_vcl!D6/m2070_overlap_fast_vcl!D6</f>
        <v>2.0175591328067704</v>
      </c>
      <c r="S6" s="7">
        <f>m2070_nooverlap_vcl!E6/m2070_overlap_fast_vcl!E6</f>
        <v>2.2671210963769677</v>
      </c>
      <c r="T6" s="7">
        <f>m2070_nooverlap_vcl!F6/m2070_overlap_fast_vcl!F6</f>
        <v>3.3976530578364383</v>
      </c>
      <c r="U6" s="7">
        <f>m2070_nooverlap_vcl!G6/m2070_overlap_fast_vcl!G6</f>
        <v>2.3305068838070335</v>
      </c>
      <c r="V6" s="6"/>
      <c r="W6">
        <v>2</v>
      </c>
      <c r="X6">
        <v>1</v>
      </c>
      <c r="Y6" s="6">
        <f>m2070_nooverlap_vcl!D6/($C6*m2070_overlap_fast_vcl!D6)</f>
        <v>0.25219489160084629</v>
      </c>
      <c r="Z6" s="6">
        <f>m2070_nooverlap_vcl!E6/($C6*m2070_overlap_fast_vcl!E6)</f>
        <v>0.28339013704712096</v>
      </c>
      <c r="AA6" s="6">
        <f>m2070_nooverlap_vcl!F6/($C6*m2070_overlap_fast_vcl!F6)</f>
        <v>0.42470663222955479</v>
      </c>
      <c r="AB6" s="6">
        <f>m2070_nooverlap_vcl!G6/($C6*m2070_overlap_fast_vcl!G6)</f>
        <v>0.29131336047587919</v>
      </c>
    </row>
    <row r="7" spans="1:28">
      <c r="A7">
        <v>1</v>
      </c>
      <c r="B7">
        <v>2</v>
      </c>
      <c r="C7">
        <v>2</v>
      </c>
      <c r="D7" s="6">
        <v>12.3085</v>
      </c>
      <c r="E7" s="6">
        <v>20.846599999999999</v>
      </c>
      <c r="F7" s="6">
        <v>33.851100000000002</v>
      </c>
      <c r="G7" s="6">
        <v>65.213399999999993</v>
      </c>
      <c r="I7">
        <v>1</v>
      </c>
      <c r="J7">
        <v>2</v>
      </c>
      <c r="K7" s="7">
        <f t="shared" si="2"/>
        <v>11.314457488727303</v>
      </c>
      <c r="L7" s="7">
        <f t="shared" si="0"/>
        <v>12.18193854153675</v>
      </c>
      <c r="M7" s="7">
        <f t="shared" si="1"/>
        <v>12.100049924522393</v>
      </c>
      <c r="N7" s="7">
        <f t="shared" si="3"/>
        <v>12.687453805506232</v>
      </c>
      <c r="P7">
        <v>1</v>
      </c>
      <c r="Q7">
        <v>2</v>
      </c>
      <c r="R7" s="7">
        <f>m2070_nooverlap_vcl!D7/m2070_overlap_fast_vcl!D7</f>
        <v>3.3512613234756468</v>
      </c>
      <c r="S7" s="7">
        <f>m2070_nooverlap_vcl!E7/m2070_overlap_fast_vcl!E7</f>
        <v>2.9881467481507777</v>
      </c>
      <c r="T7" s="7">
        <f>m2070_nooverlap_vcl!F7/m2070_overlap_fast_vcl!F7</f>
        <v>3.2311800798201533</v>
      </c>
      <c r="U7" s="7">
        <f>m2070_nooverlap_vcl!G7/m2070_overlap_fast_vcl!G7</f>
        <v>3.0324749207984865</v>
      </c>
      <c r="V7" s="6"/>
      <c r="W7">
        <v>2</v>
      </c>
      <c r="X7">
        <v>2</v>
      </c>
      <c r="Y7" s="6">
        <f>m2070_nooverlap_vcl!D7/($C7*m2070_overlap_fast_vcl!D7)</f>
        <v>1.6756306617378234</v>
      </c>
      <c r="Z7" s="6">
        <f>m2070_nooverlap_vcl!E7/($C7*m2070_overlap_fast_vcl!E7)</f>
        <v>1.4940733740753889</v>
      </c>
      <c r="AA7" s="6">
        <f>m2070_nooverlap_vcl!F7/($C7*m2070_overlap_fast_vcl!F7)</f>
        <v>1.6155900399100767</v>
      </c>
      <c r="AB7" s="6">
        <f>m2070_nooverlap_vcl!G7/($C7*m2070_overlap_fast_vcl!G7)</f>
        <v>1.5162374603992432</v>
      </c>
    </row>
    <row r="8" spans="1:28">
      <c r="A8">
        <v>2</v>
      </c>
      <c r="B8">
        <v>2</v>
      </c>
      <c r="C8">
        <v>4</v>
      </c>
      <c r="D8" s="6">
        <v>10.7073</v>
      </c>
      <c r="E8" s="6">
        <v>11.1028</v>
      </c>
      <c r="F8" s="6">
        <v>17.723500000000001</v>
      </c>
      <c r="G8" s="6">
        <v>33.715699999999998</v>
      </c>
      <c r="I8">
        <v>2</v>
      </c>
      <c r="J8">
        <v>2</v>
      </c>
      <c r="K8" s="7">
        <f t="shared" si="2"/>
        <v>13.006453541042093</v>
      </c>
      <c r="L8" s="7">
        <f t="shared" si="0"/>
        <v>22.872788846056849</v>
      </c>
      <c r="M8" s="7">
        <f t="shared" si="1"/>
        <v>23.110559426749791</v>
      </c>
      <c r="N8" s="7">
        <f t="shared" si="3"/>
        <v>24.540258692537897</v>
      </c>
      <c r="P8">
        <v>2</v>
      </c>
      <c r="Q8">
        <v>2</v>
      </c>
      <c r="R8" s="7">
        <f>m2070_nooverlap_vcl!D8/m2070_overlap_fast_vcl!D8</f>
        <v>2.9774639731771781</v>
      </c>
      <c r="S8" s="7">
        <f>m2070_nooverlap_vcl!E8/m2070_overlap_fast_vcl!E8</f>
        <v>4.2126130345498431</v>
      </c>
      <c r="T8" s="7">
        <f>m2070_nooverlap_vcl!F8/m2070_overlap_fast_vcl!F8</f>
        <v>3.5549016842045869</v>
      </c>
      <c r="U8" s="7">
        <f>m2070_nooverlap_vcl!G8/m2070_overlap_fast_vcl!G8</f>
        <v>3.0177039183525776</v>
      </c>
      <c r="V8" s="6"/>
      <c r="W8">
        <v>2</v>
      </c>
      <c r="X8">
        <v>4</v>
      </c>
      <c r="Y8" s="6">
        <f>m2070_nooverlap_vcl!D8/($C8*m2070_overlap_fast_vcl!D8)</f>
        <v>0.74436599329429454</v>
      </c>
      <c r="Z8" s="6">
        <f>m2070_nooverlap_vcl!E8/($C8*m2070_overlap_fast_vcl!E8)</f>
        <v>1.0531532586374608</v>
      </c>
      <c r="AA8" s="6">
        <f>m2070_nooverlap_vcl!F8/($C8*m2070_overlap_fast_vcl!F8)</f>
        <v>0.88872542105114671</v>
      </c>
      <c r="AB8" s="6">
        <f>m2070_nooverlap_vcl!G8/($C8*m2070_overlap_fast_vcl!G9)</f>
        <v>1.6453845656252022</v>
      </c>
    </row>
    <row r="9" spans="1:28">
      <c r="A9">
        <v>4</v>
      </c>
      <c r="B9">
        <v>2</v>
      </c>
      <c r="C9">
        <v>8</v>
      </c>
      <c r="D9" s="6">
        <v>5.5423</v>
      </c>
      <c r="E9" s="6">
        <v>6.7241499999999998</v>
      </c>
      <c r="F9" s="6">
        <v>8.1796399999999991</v>
      </c>
      <c r="G9" s="6">
        <v>15.459</v>
      </c>
      <c r="I9">
        <v>4</v>
      </c>
      <c r="J9">
        <v>2</v>
      </c>
      <c r="K9" s="7">
        <f t="shared" si="2"/>
        <v>25.127474153329846</v>
      </c>
      <c r="L9" s="7">
        <f t="shared" si="0"/>
        <v>37.767152725623319</v>
      </c>
      <c r="M9" s="7">
        <f t="shared" si="1"/>
        <v>50.075553447339992</v>
      </c>
      <c r="N9" s="7">
        <f t="shared" si="3"/>
        <v>53.521702568083313</v>
      </c>
      <c r="P9">
        <v>4</v>
      </c>
      <c r="Q9">
        <v>2</v>
      </c>
      <c r="R9" s="7">
        <f>m2070_nooverlap_vcl!D9/m2070_overlap_fast_vcl!D9</f>
        <v>2.260667953737618</v>
      </c>
      <c r="S9" s="7">
        <f>m2070_nooverlap_vcl!E9/m2070_overlap_fast_vcl!E9</f>
        <v>4.0756675564941292</v>
      </c>
      <c r="T9" s="7">
        <f>m2070_nooverlap_vcl!F9/m2070_overlap_fast_vcl!F9</f>
        <v>5.0423001501288569</v>
      </c>
      <c r="U9" s="7">
        <f>m2070_nooverlap_vcl!G9/m2070_overlap_fast_vcl!G9</f>
        <v>3.7770619056860082</v>
      </c>
      <c r="V9" s="6"/>
      <c r="W9">
        <v>4</v>
      </c>
      <c r="X9">
        <v>1</v>
      </c>
      <c r="Y9" s="6">
        <f>m2070_nooverlap_vcl!D9/($C9*m2070_overlap_fast_vcl!D9)</f>
        <v>0.28258349421720225</v>
      </c>
      <c r="Z9" s="6">
        <f>m2070_nooverlap_vcl!E9/($C9*m2070_overlap_fast_vcl!E9)</f>
        <v>0.50945844456176614</v>
      </c>
      <c r="AA9" s="6">
        <f>m2070_nooverlap_vcl!F9/($C9*m2070_overlap_fast_vcl!F9)</f>
        <v>0.63028751876610711</v>
      </c>
      <c r="AB9" s="6">
        <f>m2070_nooverlap_vcl!G9/($C9*m2070_overlap_fast_vcl!G8)</f>
        <v>0.21647778334722401</v>
      </c>
    </row>
    <row r="10" spans="1:28">
      <c r="A10">
        <v>8</v>
      </c>
      <c r="B10">
        <v>2</v>
      </c>
      <c r="C10">
        <v>16</v>
      </c>
      <c r="D10" s="6">
        <v>3.8873000000000002</v>
      </c>
      <c r="E10" s="6">
        <v>6.6287900000000004</v>
      </c>
      <c r="F10" s="6">
        <v>6.8723400000000003</v>
      </c>
      <c r="G10" s="6">
        <v>9.4464799999999993</v>
      </c>
      <c r="I10">
        <v>8</v>
      </c>
      <c r="J10">
        <v>2</v>
      </c>
      <c r="K10" s="7">
        <f t="shared" si="2"/>
        <v>35.825380083862832</v>
      </c>
      <c r="L10" s="7">
        <f t="shared" si="0"/>
        <v>38.310460883509663</v>
      </c>
      <c r="M10" s="7">
        <f t="shared" si="1"/>
        <v>59.60124208057227</v>
      </c>
      <c r="N10" s="7">
        <f t="shared" si="3"/>
        <v>87.58733411810536</v>
      </c>
      <c r="P10">
        <v>8</v>
      </c>
      <c r="Q10">
        <v>2</v>
      </c>
      <c r="R10" s="7">
        <f>m2070_nooverlap_vcl!D10/m2070_overlap_fast_vcl!D10</f>
        <v>2.2466750701000691</v>
      </c>
      <c r="S10" s="7">
        <f>m2070_nooverlap_vcl!E10/m2070_overlap_fast_vcl!E10</f>
        <v>2.4864718900432807</v>
      </c>
      <c r="T10" s="7">
        <f>m2070_nooverlap_vcl!F10/m2070_overlap_fast_vcl!F10</f>
        <v>2.6809354601198425</v>
      </c>
      <c r="U10" s="7">
        <f>m2070_nooverlap_vcl!G10/m2070_overlap_fast_vcl!G10</f>
        <v>3.6718544897146881</v>
      </c>
      <c r="V10" s="6"/>
      <c r="W10">
        <v>4</v>
      </c>
      <c r="X10">
        <v>2</v>
      </c>
      <c r="Y10" s="6">
        <f>m2070_nooverlap_vcl!D10/($C10*m2070_overlap_fast_vcl!D10)</f>
        <v>0.14041719188125432</v>
      </c>
      <c r="Z10" s="6">
        <f>m2070_nooverlap_vcl!E10/($C10*m2070_overlap_fast_vcl!E10)</f>
        <v>0.15540449312770505</v>
      </c>
      <c r="AA10" s="6">
        <f>m2070_nooverlap_vcl!F10/($C10*m2070_overlap_fast_vcl!F10)</f>
        <v>0.16755846625749016</v>
      </c>
      <c r="AB10" s="6">
        <f>m2070_nooverlap_vcl!G10/($C10*m2070_overlap_fast_vcl!G10)</f>
        <v>0.22949090560716801</v>
      </c>
    </row>
    <row r="11" spans="1:28">
      <c r="A11">
        <v>1</v>
      </c>
      <c r="B11">
        <v>4</v>
      </c>
      <c r="C11">
        <v>4</v>
      </c>
      <c r="D11" s="6">
        <v>9.9031000000000002</v>
      </c>
      <c r="E11" s="6">
        <v>11.272500000000001</v>
      </c>
      <c r="F11" s="6">
        <v>14.6829</v>
      </c>
      <c r="G11" s="6">
        <v>33.897799999999997</v>
      </c>
      <c r="I11">
        <v>1</v>
      </c>
      <c r="J11">
        <v>4</v>
      </c>
      <c r="K11" s="7">
        <f t="shared" si="2"/>
        <v>14.062667245609962</v>
      </c>
      <c r="L11" s="7">
        <f t="shared" si="0"/>
        <v>22.528454202705696</v>
      </c>
      <c r="M11" s="7">
        <f t="shared" si="1"/>
        <v>27.896396488432124</v>
      </c>
      <c r="N11" s="7">
        <f t="shared" si="3"/>
        <v>24.408427685572519</v>
      </c>
      <c r="P11">
        <v>1</v>
      </c>
      <c r="Q11">
        <v>4</v>
      </c>
      <c r="R11" s="7">
        <f>m2070_nooverlap_vcl!D11/m2070_overlap_fast_vcl!D11</f>
        <v>4.3067625289050904</v>
      </c>
      <c r="S11" s="7">
        <f>m2070_nooverlap_vcl!E11/m2070_overlap_fast_vcl!E11</f>
        <v>5.0665690840541142</v>
      </c>
      <c r="T11" s="7">
        <f>m2070_nooverlap_vcl!F11/m2070_overlap_fast_vcl!F11</f>
        <v>5.421626517922209</v>
      </c>
      <c r="U11" s="7">
        <f>m2070_nooverlap_vcl!G11/m2070_overlap_fast_vcl!G11</f>
        <v>4.4036191139247975</v>
      </c>
      <c r="V11" s="6"/>
      <c r="W11">
        <v>4</v>
      </c>
      <c r="X11">
        <v>4</v>
      </c>
      <c r="Y11" s="6">
        <f>m2070_nooverlap_vcl!D11/($C11*m2070_overlap_fast_vcl!D13)</f>
        <v>2.1071199898819426</v>
      </c>
      <c r="Z11" s="6">
        <f>m2070_nooverlap_vcl!E11/($C11*m2070_overlap_fast_vcl!E11)</f>
        <v>1.2666422710135286</v>
      </c>
      <c r="AA11" s="6">
        <f>m2070_nooverlap_vcl!F11/($C11*m2070_overlap_fast_vcl!F11)</f>
        <v>1.3554066294805522</v>
      </c>
      <c r="AB11" s="6">
        <f>m2070_nooverlap_vcl!G11/($C11*m2070_overlap_fast_vcl!G11)</f>
        <v>1.1009047784811994</v>
      </c>
    </row>
    <row r="12" spans="1:28">
      <c r="A12">
        <v>2</v>
      </c>
      <c r="B12">
        <v>4</v>
      </c>
      <c r="C12">
        <v>8</v>
      </c>
      <c r="D12" s="6">
        <v>7.1006900000000002</v>
      </c>
      <c r="E12" s="6">
        <v>7.9380899999999999</v>
      </c>
      <c r="F12" s="6">
        <v>11.007199999999999</v>
      </c>
      <c r="G12" s="6">
        <v>16.295400000000001</v>
      </c>
      <c r="I12">
        <v>2</v>
      </c>
      <c r="J12">
        <v>4</v>
      </c>
      <c r="K12" s="7">
        <f t="shared" si="2"/>
        <v>19.612741860298083</v>
      </c>
      <c r="L12" s="7">
        <f t="shared" si="0"/>
        <v>31.991574799479476</v>
      </c>
      <c r="M12" s="7">
        <f t="shared" si="1"/>
        <v>37.212006686532447</v>
      </c>
      <c r="N12" s="7">
        <f t="shared" si="3"/>
        <v>50.774574419774908</v>
      </c>
      <c r="P12">
        <v>2</v>
      </c>
      <c r="Q12">
        <v>4</v>
      </c>
      <c r="R12" s="7">
        <f>m2070_nooverlap_vcl!D12/m2070_overlap_fast_vcl!D12</f>
        <v>2.3633477873277107</v>
      </c>
      <c r="S12" s="7">
        <f>m2070_nooverlap_vcl!E12/m2070_overlap_fast_vcl!E12</f>
        <v>4.1998012116264745</v>
      </c>
      <c r="T12" s="7">
        <f>m2070_nooverlap_vcl!F12/m2070_overlap_fast_vcl!F12</f>
        <v>3.9231684715458979</v>
      </c>
      <c r="U12" s="7">
        <f>m2070_nooverlap_vcl!G12/m2070_overlap_fast_vcl!G12</f>
        <v>4.6240656872491623</v>
      </c>
      <c r="V12" s="6"/>
      <c r="W12">
        <v>8</v>
      </c>
      <c r="X12">
        <v>1</v>
      </c>
      <c r="Y12" s="6">
        <f>m2070_nooverlap_vcl!D12/($C12*m2070_overlap_fast_vcl!D11)</f>
        <v>0.21182003615029638</v>
      </c>
      <c r="Z12" s="6">
        <f>m2070_nooverlap_vcl!E12/($C12*m2070_overlap_fast_vcl!E12)</f>
        <v>0.52497515145330931</v>
      </c>
      <c r="AA12" s="6">
        <f>m2070_nooverlap_vcl!F12/($C12*m2070_overlap_fast_vcl!F12)</f>
        <v>0.49039605894323723</v>
      </c>
      <c r="AB12" s="6">
        <f>m2070_nooverlap_vcl!G12/($C12*m2070_overlap_fast_vcl!G12)</f>
        <v>0.57800821090614529</v>
      </c>
    </row>
    <row r="13" spans="1:28">
      <c r="A13">
        <v>4</v>
      </c>
      <c r="B13">
        <v>4</v>
      </c>
      <c r="C13">
        <v>16</v>
      </c>
      <c r="D13" s="6">
        <v>5.0602600000000004</v>
      </c>
      <c r="E13" s="6">
        <v>6.5810700000000004</v>
      </c>
      <c r="F13" s="6">
        <v>7.1857100000000003</v>
      </c>
      <c r="G13" s="6">
        <v>10.177</v>
      </c>
      <c r="I13">
        <v>4</v>
      </c>
      <c r="J13">
        <v>4</v>
      </c>
      <c r="K13" s="7">
        <f t="shared" si="2"/>
        <v>27.521115515803533</v>
      </c>
      <c r="L13" s="7">
        <f t="shared" si="0"/>
        <v>38.588253885766299</v>
      </c>
      <c r="M13" s="7">
        <f t="shared" si="1"/>
        <v>57.002022068800443</v>
      </c>
      <c r="N13" s="7">
        <f t="shared" si="3"/>
        <v>81.300186695489828</v>
      </c>
      <c r="P13">
        <v>4</v>
      </c>
      <c r="Q13">
        <v>4</v>
      </c>
      <c r="R13" s="7">
        <f>m2070_nooverlap_vcl!D13/m2070_overlap_fast_vcl!D13</f>
        <v>2.2246485358459842</v>
      </c>
      <c r="S13" s="7">
        <f>m2070_nooverlap_vcl!E13/m2070_overlap_fast_vcl!E13</f>
        <v>3.0008038206553036</v>
      </c>
      <c r="T13" s="7">
        <f>m2070_nooverlap_vcl!F13/m2070_overlap_fast_vcl!F13</f>
        <v>3.043498833100696</v>
      </c>
      <c r="U13" s="7">
        <f>m2070_nooverlap_vcl!G13/m2070_overlap_fast_vcl!G13</f>
        <v>4.5203694605482951</v>
      </c>
      <c r="V13" s="6"/>
      <c r="W13">
        <v>8</v>
      </c>
      <c r="X13">
        <v>2</v>
      </c>
      <c r="Y13" s="6">
        <f>m2070_nooverlap_vcl!D13/($C13*m2070_overlap_fast_vcl!D12)</f>
        <v>9.9086321188504217E-2</v>
      </c>
      <c r="Z13" s="6">
        <f>m2070_nooverlap_vcl!E13/($C13*m2070_overlap_fast_vcl!E13)</f>
        <v>0.18755023879095647</v>
      </c>
      <c r="AA13" s="6">
        <f>m2070_nooverlap_vcl!F13/($C13*m2070_overlap_fast_vcl!F13)</f>
        <v>0.1902186770687935</v>
      </c>
      <c r="AB13" s="6">
        <f>m2070_nooverlap_vcl!G13/($C13*m2070_overlap_fast_vcl!G13)</f>
        <v>0.28252309128426845</v>
      </c>
    </row>
    <row r="14" spans="1:28">
      <c r="A14">
        <v>8</v>
      </c>
      <c r="B14">
        <v>4</v>
      </c>
      <c r="C14">
        <v>32</v>
      </c>
      <c r="D14" s="6">
        <v>2.7370199999999998</v>
      </c>
      <c r="E14" s="6">
        <v>4.1201400000000001</v>
      </c>
      <c r="F14" s="6">
        <v>4.6127900000000004</v>
      </c>
      <c r="G14" s="6">
        <v>6.32477</v>
      </c>
      <c r="I14">
        <v>8</v>
      </c>
      <c r="J14">
        <v>4</v>
      </c>
      <c r="K14" s="7">
        <f t="shared" si="2"/>
        <v>50.881615771897913</v>
      </c>
      <c r="L14" s="7">
        <f t="shared" si="0"/>
        <v>61.636740499109251</v>
      </c>
      <c r="M14" s="7">
        <f t="shared" si="1"/>
        <v>88.796585146950108</v>
      </c>
      <c r="N14" s="7">
        <f t="shared" si="3"/>
        <v>130.81772143492964</v>
      </c>
      <c r="P14">
        <v>8</v>
      </c>
      <c r="Q14">
        <v>4</v>
      </c>
      <c r="R14" s="7">
        <f>m2070_nooverlap_vcl!D14/m2070_overlap_fast_vcl!D14</f>
        <v>2.9214218383497381</v>
      </c>
      <c r="S14" s="7">
        <f>m2070_nooverlap_vcl!E14/m2070_overlap_fast_vcl!E14</f>
        <v>2.166732198420442</v>
      </c>
      <c r="T14" s="7">
        <f>m2070_nooverlap_vcl!F14/m2070_overlap_fast_vcl!F14</f>
        <v>3.1673455761047</v>
      </c>
      <c r="U14" s="7">
        <f>m2070_nooverlap_vcl!G14/m2070_overlap_fast_vcl!G14</f>
        <v>3.4965698357410622</v>
      </c>
      <c r="V14" s="6"/>
      <c r="W14">
        <v>8</v>
      </c>
      <c r="X14">
        <v>4</v>
      </c>
      <c r="Y14" s="6">
        <f>m2070_nooverlap_vcl!D14/($C14*m2070_overlap_fast_vcl!D14)</f>
        <v>9.1294432448429316E-2</v>
      </c>
      <c r="Z14" s="6">
        <f>m2070_nooverlap_vcl!E14/($C14*m2070_overlap_fast_vcl!E14)</f>
        <v>6.7710381200638811E-2</v>
      </c>
      <c r="AA14" s="6">
        <f>m2070_nooverlap_vcl!F14/($C14*m2070_overlap_fast_vcl!F14)</f>
        <v>9.8979549253271876E-2</v>
      </c>
      <c r="AB14" s="6">
        <f>m2070_nooverlap_vcl!G14/($C14*m2070_overlap_fast_vcl!G14)</f>
        <v>0.10926780736690819</v>
      </c>
    </row>
    <row r="15" spans="1:28">
      <c r="R15" s="7">
        <f>AVERAGE(R3:R14)</f>
        <v>2.4865207601669561</v>
      </c>
      <c r="S15" s="7">
        <f>AVERAGE(S3:S14)</f>
        <v>3.0109176829443149</v>
      </c>
      <c r="T15" s="7">
        <f>AVERAGE(T3:T14)</f>
        <v>3.2425571594462999</v>
      </c>
      <c r="U15" s="7">
        <f>AVERAGE(U4:U14)</f>
        <v>3.3219015434057479</v>
      </c>
      <c r="V15" s="7"/>
    </row>
    <row r="19" spans="1:23">
      <c r="B19">
        <v>4096000</v>
      </c>
      <c r="D19" t="s">
        <v>0</v>
      </c>
      <c r="E19" t="s">
        <v>6</v>
      </c>
      <c r="K19" t="s">
        <v>25</v>
      </c>
      <c r="R19" t="s">
        <v>26</v>
      </c>
      <c r="W19" t="s">
        <v>24</v>
      </c>
    </row>
    <row r="20" spans="1:23">
      <c r="A20" t="s">
        <v>4</v>
      </c>
      <c r="B20" t="s">
        <v>3</v>
      </c>
      <c r="C20" t="s">
        <v>2</v>
      </c>
      <c r="D20">
        <v>17</v>
      </c>
      <c r="E20">
        <v>31</v>
      </c>
      <c r="F20">
        <v>50</v>
      </c>
      <c r="G20">
        <v>101</v>
      </c>
      <c r="I20" t="s">
        <v>4</v>
      </c>
      <c r="J20" t="s">
        <v>3</v>
      </c>
      <c r="K20" t="s">
        <v>8</v>
      </c>
      <c r="L20" t="s">
        <v>9</v>
      </c>
      <c r="M20" t="s">
        <v>10</v>
      </c>
      <c r="N20" t="s">
        <v>11</v>
      </c>
      <c r="P20" t="s">
        <v>4</v>
      </c>
      <c r="Q20" t="s">
        <v>3</v>
      </c>
      <c r="R20" t="s">
        <v>8</v>
      </c>
      <c r="S20" t="s">
        <v>9</v>
      </c>
      <c r="T20" t="s">
        <v>10</v>
      </c>
      <c r="U20" t="s">
        <v>11</v>
      </c>
      <c r="W20" t="s">
        <v>23</v>
      </c>
    </row>
    <row r="21" spans="1:23">
      <c r="A21">
        <v>1</v>
      </c>
      <c r="B21">
        <v>1</v>
      </c>
      <c r="C21">
        <v>1</v>
      </c>
      <c r="D21" s="6">
        <v>3.3700000000000001E-2</v>
      </c>
      <c r="E21" s="6">
        <v>3.4599999999999999E-2</v>
      </c>
      <c r="F21" s="6">
        <v>3.3799999999999997E-2</v>
      </c>
      <c r="G21" s="6"/>
      <c r="I21">
        <v>1</v>
      </c>
      <c r="J21">
        <v>1</v>
      </c>
      <c r="K21" s="8">
        <f>D21/D3</f>
        <v>2.0571233236276179E-3</v>
      </c>
      <c r="L21" s="8">
        <f t="shared" ref="L21:N21" si="4">E21/E3</f>
        <v>1.1419895702686647E-3</v>
      </c>
      <c r="M21" s="8">
        <f t="shared" si="4"/>
        <v>7.4612698286556894E-4</v>
      </c>
      <c r="N21" s="8" t="e">
        <f t="shared" si="4"/>
        <v>#DIV/0!</v>
      </c>
      <c r="P21">
        <v>1</v>
      </c>
      <c r="Q21">
        <v>1</v>
      </c>
      <c r="R21" s="8">
        <f>D$3/(($C3)*D3)</f>
        <v>1</v>
      </c>
      <c r="S21" s="8">
        <f t="shared" ref="S21:T21" si="5">E$3/(($C3)*E3)</f>
        <v>1</v>
      </c>
      <c r="T21" s="8">
        <f t="shared" si="5"/>
        <v>1</v>
      </c>
      <c r="U21" s="8" t="e">
        <f>(N3/N$3)/C3</f>
        <v>#DIV/0!</v>
      </c>
    </row>
    <row r="22" spans="1:23">
      <c r="A22">
        <v>2</v>
      </c>
      <c r="B22">
        <v>1</v>
      </c>
      <c r="C22">
        <v>2</v>
      </c>
      <c r="D22" s="6">
        <v>6.54765</v>
      </c>
      <c r="E22" s="6">
        <v>8.9044000000000008</v>
      </c>
      <c r="F22" s="6">
        <v>16.738700000000001</v>
      </c>
      <c r="G22" s="6">
        <v>19.728300000000001</v>
      </c>
      <c r="I22">
        <v>2</v>
      </c>
      <c r="J22">
        <v>1</v>
      </c>
      <c r="K22" s="8">
        <f t="shared" ref="K22:N22" si="6">D22/D4</f>
        <v>0.64773064519320189</v>
      </c>
      <c r="L22" s="8">
        <f t="shared" si="6"/>
        <v>0.45691004346197467</v>
      </c>
      <c r="M22" s="8">
        <f t="shared" si="6"/>
        <v>0.53526842246639128</v>
      </c>
      <c r="N22" s="8">
        <f t="shared" si="6"/>
        <v>0.32088502282822795</v>
      </c>
      <c r="P22">
        <v>2</v>
      </c>
      <c r="Q22">
        <v>1</v>
      </c>
      <c r="R22" s="8">
        <f t="shared" ref="R22:T22" si="7">D$3/(($C4)*D4)</f>
        <v>0.81030508675781032</v>
      </c>
      <c r="S22" s="8">
        <f t="shared" si="7"/>
        <v>0.7773381977904692</v>
      </c>
      <c r="T22" s="8">
        <f t="shared" si="7"/>
        <v>0.72430895764847347</v>
      </c>
      <c r="U22" s="8" t="e">
        <f t="shared" ref="U22:U32" si="8">(N4/N$3)/C4</f>
        <v>#DIV/0!</v>
      </c>
    </row>
    <row r="23" spans="1:23">
      <c r="A23">
        <v>4</v>
      </c>
      <c r="B23">
        <v>1</v>
      </c>
      <c r="C23">
        <v>4</v>
      </c>
      <c r="D23" s="6">
        <v>9.6577500000000001</v>
      </c>
      <c r="E23" s="6">
        <v>8.8386999999999993</v>
      </c>
      <c r="F23" s="6">
        <v>15.0204</v>
      </c>
      <c r="G23" s="6">
        <v>14.6511</v>
      </c>
      <c r="I23">
        <v>4</v>
      </c>
      <c r="J23">
        <v>1</v>
      </c>
      <c r="K23" s="8">
        <f t="shared" ref="K23:N23" si="9">D23/D5</f>
        <v>0.91059306053177447</v>
      </c>
      <c r="L23" s="8">
        <f t="shared" si="9"/>
        <v>0.87459924797150201</v>
      </c>
      <c r="M23" s="8">
        <f t="shared" si="9"/>
        <v>0.90222366381951213</v>
      </c>
      <c r="N23" s="8">
        <f t="shared" si="9"/>
        <v>0.44682564129151892</v>
      </c>
      <c r="P23">
        <v>4</v>
      </c>
      <c r="Q23">
        <v>1</v>
      </c>
      <c r="R23" s="8">
        <f t="shared" ref="R23:T23" si="10">D$3/(($C5)*D5)</f>
        <v>0.38615170658118048</v>
      </c>
      <c r="S23" s="8">
        <f t="shared" si="10"/>
        <v>0.74950524440926181</v>
      </c>
      <c r="T23" s="8">
        <f t="shared" si="10"/>
        <v>0.68026273110606561</v>
      </c>
      <c r="U23" s="8" t="e">
        <f t="shared" si="8"/>
        <v>#DIV/0!</v>
      </c>
    </row>
    <row r="24" spans="1:23">
      <c r="A24">
        <v>8</v>
      </c>
      <c r="B24">
        <v>1</v>
      </c>
      <c r="C24">
        <v>8</v>
      </c>
      <c r="D24" s="6">
        <v>4.8533499999999998</v>
      </c>
      <c r="E24" s="6">
        <v>6.5807599999999997</v>
      </c>
      <c r="F24" s="6">
        <v>8.6257599999999996</v>
      </c>
      <c r="G24" s="6">
        <v>10.151300000000001</v>
      </c>
      <c r="I24">
        <v>8</v>
      </c>
      <c r="J24">
        <v>1</v>
      </c>
      <c r="K24" s="8">
        <f t="shared" ref="K24:N24" si="11">D24/D6</f>
        <v>0.85357188709674581</v>
      </c>
      <c r="L24" s="8">
        <f t="shared" si="11"/>
        <v>0.85933702883931085</v>
      </c>
      <c r="M24" s="8">
        <f t="shared" si="11"/>
        <v>0.86787961231083144</v>
      </c>
      <c r="N24" s="8">
        <f t="shared" si="11"/>
        <v>0.6570718414426544</v>
      </c>
      <c r="P24">
        <v>8</v>
      </c>
      <c r="Q24">
        <v>1</v>
      </c>
      <c r="R24" s="8">
        <f t="shared" ref="R24:T24" si="12">D$3/(($C6)*D6)</f>
        <v>0.36014556985400809</v>
      </c>
      <c r="S24" s="8">
        <f t="shared" si="12"/>
        <v>0.49455141389014029</v>
      </c>
      <c r="T24" s="8">
        <f t="shared" si="12"/>
        <v>0.56973917610517877</v>
      </c>
      <c r="U24" s="8" t="e">
        <f t="shared" si="8"/>
        <v>#DIV/0!</v>
      </c>
    </row>
    <row r="25" spans="1:23">
      <c r="A25">
        <v>1</v>
      </c>
      <c r="B25">
        <v>2</v>
      </c>
      <c r="C25">
        <v>2</v>
      </c>
      <c r="D25" s="6">
        <v>9.1751500000000004</v>
      </c>
      <c r="E25" s="6">
        <v>13.3239</v>
      </c>
      <c r="F25" s="6">
        <v>23.316299999999998</v>
      </c>
      <c r="G25" s="6">
        <v>38.147199999999998</v>
      </c>
      <c r="I25">
        <v>1</v>
      </c>
      <c r="J25">
        <v>2</v>
      </c>
      <c r="K25" s="8">
        <f t="shared" ref="K25:N25" si="13">D25/D7</f>
        <v>0.74543201852378438</v>
      </c>
      <c r="L25" s="8">
        <f t="shared" si="13"/>
        <v>0.63914019552349066</v>
      </c>
      <c r="M25" s="8">
        <f t="shared" si="13"/>
        <v>0.68879002454868521</v>
      </c>
      <c r="N25" s="8">
        <f t="shared" si="13"/>
        <v>0.58495953285674418</v>
      </c>
      <c r="P25">
        <v>1</v>
      </c>
      <c r="Q25">
        <v>2</v>
      </c>
      <c r="R25" s="8">
        <f t="shared" ref="R25:T25" si="14">D$3/(($C7)*D7)</f>
        <v>0.66547914043140921</v>
      </c>
      <c r="S25" s="8">
        <f t="shared" si="14"/>
        <v>0.72668924428923665</v>
      </c>
      <c r="T25" s="8">
        <f t="shared" si="14"/>
        <v>0.66911562696633198</v>
      </c>
      <c r="U25" s="8" t="e">
        <f t="shared" si="8"/>
        <v>#DIV/0!</v>
      </c>
    </row>
    <row r="26" spans="1:23">
      <c r="A26">
        <v>2</v>
      </c>
      <c r="B26">
        <v>2</v>
      </c>
      <c r="C26">
        <v>4</v>
      </c>
      <c r="D26" s="6">
        <v>9.5302699999999998</v>
      </c>
      <c r="E26" s="6">
        <v>9.6920999999999999</v>
      </c>
      <c r="F26" s="6">
        <v>15.897600000000001</v>
      </c>
      <c r="G26" s="6">
        <v>19.348500000000001</v>
      </c>
      <c r="I26">
        <v>2</v>
      </c>
      <c r="J26">
        <v>2</v>
      </c>
      <c r="K26" s="8">
        <f t="shared" ref="K26:N26" si="15">D26/D8</f>
        <v>0.89007219373698321</v>
      </c>
      <c r="L26" s="8">
        <f t="shared" si="15"/>
        <v>0.87294196058651874</v>
      </c>
      <c r="M26" s="8">
        <f t="shared" si="15"/>
        <v>0.89697858775072636</v>
      </c>
      <c r="N26" s="8">
        <f t="shared" si="15"/>
        <v>0.57387211299187035</v>
      </c>
      <c r="P26">
        <v>2</v>
      </c>
      <c r="Q26">
        <v>2</v>
      </c>
      <c r="R26" s="8">
        <f t="shared" ref="R26:T26" si="16">D$3/(($C8)*D8)</f>
        <v>0.38249838894959515</v>
      </c>
      <c r="S26" s="8">
        <f t="shared" si="16"/>
        <v>0.68221529704218753</v>
      </c>
      <c r="T26" s="8">
        <f t="shared" si="16"/>
        <v>0.63899060569300647</v>
      </c>
      <c r="U26" s="8" t="e">
        <f t="shared" si="8"/>
        <v>#DIV/0!</v>
      </c>
    </row>
    <row r="27" spans="1:23">
      <c r="A27">
        <v>4</v>
      </c>
      <c r="B27">
        <v>2</v>
      </c>
      <c r="C27">
        <v>8</v>
      </c>
      <c r="D27" s="6">
        <v>4.5308400000000004</v>
      </c>
      <c r="E27" s="6">
        <v>5.5327099999999998</v>
      </c>
      <c r="F27" s="6">
        <v>6.7210400000000003</v>
      </c>
      <c r="G27" s="6">
        <v>10.5749</v>
      </c>
      <c r="I27">
        <v>4</v>
      </c>
      <c r="J27">
        <v>2</v>
      </c>
      <c r="K27" s="8">
        <f t="shared" ref="K27:N27" si="17">D27/D9</f>
        <v>0.81750175919744517</v>
      </c>
      <c r="L27" s="8">
        <f t="shared" si="17"/>
        <v>0.82281180520958042</v>
      </c>
      <c r="M27" s="8">
        <f t="shared" si="17"/>
        <v>0.82167919370534659</v>
      </c>
      <c r="N27" s="8">
        <f t="shared" si="17"/>
        <v>0.68406106475192441</v>
      </c>
      <c r="P27">
        <v>4</v>
      </c>
      <c r="Q27">
        <v>2</v>
      </c>
      <c r="R27" s="8">
        <f t="shared" ref="R27:T27" si="18">D$3/(($C9)*D9)</f>
        <v>0.36947882647998126</v>
      </c>
      <c r="S27" s="8">
        <f t="shared" si="18"/>
        <v>0.56323104035454297</v>
      </c>
      <c r="T27" s="8">
        <f t="shared" si="18"/>
        <v>0.6922767994679474</v>
      </c>
      <c r="U27" s="8" t="e">
        <f t="shared" si="8"/>
        <v>#DIV/0!</v>
      </c>
    </row>
    <row r="28" spans="1:23">
      <c r="A28">
        <v>8</v>
      </c>
      <c r="B28">
        <v>2</v>
      </c>
      <c r="C28">
        <v>16</v>
      </c>
      <c r="D28" s="6">
        <v>3.5802</v>
      </c>
      <c r="E28" s="6">
        <v>5.5792200000000003</v>
      </c>
      <c r="F28" s="6">
        <v>5.5587600000000004</v>
      </c>
      <c r="G28" s="6">
        <v>7.2564399999999996</v>
      </c>
      <c r="I28">
        <v>8</v>
      </c>
      <c r="J28">
        <v>2</v>
      </c>
      <c r="K28" s="8">
        <f t="shared" ref="K28:N28" si="19">D28/D10</f>
        <v>0.9209991510817277</v>
      </c>
      <c r="L28" s="8">
        <f t="shared" si="19"/>
        <v>0.84166491923865439</v>
      </c>
      <c r="M28" s="8">
        <f t="shared" si="19"/>
        <v>0.80885986432568824</v>
      </c>
      <c r="N28" s="8">
        <f t="shared" si="19"/>
        <v>0.76816337937517465</v>
      </c>
      <c r="P28">
        <v>8</v>
      </c>
      <c r="Q28">
        <v>2</v>
      </c>
      <c r="R28" s="8">
        <f t="shared" ref="R28:T28" si="20">D$3/(($C10)*D10)</f>
        <v>0.26339136418593884</v>
      </c>
      <c r="S28" s="8">
        <f t="shared" si="20"/>
        <v>0.28566676572949207</v>
      </c>
      <c r="T28" s="8">
        <f t="shared" si="20"/>
        <v>0.41198303634569883</v>
      </c>
      <c r="U28" s="8" t="e">
        <f t="shared" si="8"/>
        <v>#DIV/0!</v>
      </c>
    </row>
    <row r="29" spans="1:23">
      <c r="A29">
        <v>1</v>
      </c>
      <c r="B29">
        <v>4</v>
      </c>
      <c r="C29">
        <v>4</v>
      </c>
      <c r="D29" s="6">
        <v>8.4573199999999993</v>
      </c>
      <c r="E29" s="6">
        <v>9.4307800000000004</v>
      </c>
      <c r="F29" s="6">
        <v>11.8721</v>
      </c>
      <c r="G29" s="6">
        <v>17.736000000000001</v>
      </c>
      <c r="I29">
        <v>1</v>
      </c>
      <c r="J29">
        <v>4</v>
      </c>
      <c r="K29" s="8">
        <f t="shared" ref="K29:N29" si="21">D29/D11</f>
        <v>0.85400733103775572</v>
      </c>
      <c r="L29" s="8">
        <f t="shared" si="21"/>
        <v>0.83661831891772009</v>
      </c>
      <c r="M29" s="8">
        <f t="shared" si="21"/>
        <v>0.80856642761307373</v>
      </c>
      <c r="N29" s="8">
        <f t="shared" si="21"/>
        <v>0.52321979597496004</v>
      </c>
      <c r="P29">
        <v>1</v>
      </c>
      <c r="Q29">
        <v>4</v>
      </c>
      <c r="R29" s="8">
        <f t="shared" ref="R29:T29" si="22">D$3/(($C11)*D11)</f>
        <v>0.41355989538629317</v>
      </c>
      <c r="S29" s="8">
        <f t="shared" si="22"/>
        <v>0.67194499889110659</v>
      </c>
      <c r="T29" s="8">
        <f t="shared" si="22"/>
        <v>0.77131561203849386</v>
      </c>
      <c r="U29" s="8" t="e">
        <f t="shared" si="8"/>
        <v>#DIV/0!</v>
      </c>
    </row>
    <row r="30" spans="1:23">
      <c r="A30">
        <v>2</v>
      </c>
      <c r="B30">
        <v>4</v>
      </c>
      <c r="C30">
        <v>8</v>
      </c>
      <c r="D30" s="6">
        <v>5.0602600000000004</v>
      </c>
      <c r="E30" s="6">
        <v>6.3272500000000003</v>
      </c>
      <c r="F30" s="6">
        <v>8.9269599999999993</v>
      </c>
      <c r="G30" s="6">
        <v>9.9823199999999996</v>
      </c>
      <c r="I30">
        <v>2</v>
      </c>
      <c r="J30">
        <v>4</v>
      </c>
      <c r="K30" s="8">
        <f t="shared" ref="K30:N30" si="23">D30/D12</f>
        <v>0.7126434191606732</v>
      </c>
      <c r="L30" s="8">
        <f t="shared" si="23"/>
        <v>0.79707461114701406</v>
      </c>
      <c r="M30" s="8">
        <f t="shared" si="23"/>
        <v>0.81101097463478455</v>
      </c>
      <c r="N30" s="8">
        <f t="shared" si="23"/>
        <v>0.6125851467285246</v>
      </c>
      <c r="P30">
        <v>2</v>
      </c>
      <c r="Q30">
        <v>4</v>
      </c>
      <c r="R30" s="8">
        <f t="shared" ref="R30:T30" si="24">D$3/(($C12)*D12)</f>
        <v>0.28838922696245012</v>
      </c>
      <c r="S30" s="8">
        <f t="shared" si="24"/>
        <v>0.47709839520589964</v>
      </c>
      <c r="T30" s="8">
        <f t="shared" si="24"/>
        <v>0.51444281924558477</v>
      </c>
      <c r="U30" s="8" t="e">
        <f t="shared" si="8"/>
        <v>#DIV/0!</v>
      </c>
    </row>
    <row r="31" spans="1:23">
      <c r="A31">
        <v>4</v>
      </c>
      <c r="B31">
        <v>4</v>
      </c>
      <c r="C31">
        <v>16</v>
      </c>
      <c r="D31" s="6">
        <v>4.2336799999999997</v>
      </c>
      <c r="E31" s="6">
        <v>5.2179700000000002</v>
      </c>
      <c r="F31" s="6">
        <v>5.44611</v>
      </c>
      <c r="G31" s="6">
        <v>7.6630099999999999</v>
      </c>
      <c r="I31">
        <v>4</v>
      </c>
      <c r="J31">
        <v>4</v>
      </c>
      <c r="K31" s="8">
        <f t="shared" ref="K31:N31" si="25">D31/D13</f>
        <v>0.83665266211617573</v>
      </c>
      <c r="L31" s="8">
        <f t="shared" si="25"/>
        <v>0.79287562660783129</v>
      </c>
      <c r="M31" s="8">
        <f t="shared" si="25"/>
        <v>0.75790840431912776</v>
      </c>
      <c r="N31" s="8">
        <f t="shared" si="25"/>
        <v>0.75297337132750319</v>
      </c>
      <c r="P31">
        <v>4</v>
      </c>
      <c r="Q31">
        <v>4</v>
      </c>
      <c r="R31" s="8">
        <f t="shared" ref="R31:T31" si="26">D$3/(($C13)*D13)</f>
        <v>0.20233767632493191</v>
      </c>
      <c r="S31" s="8">
        <f t="shared" si="26"/>
        <v>0.28773816415871578</v>
      </c>
      <c r="T31" s="8">
        <f t="shared" si="26"/>
        <v>0.39401638808134481</v>
      </c>
      <c r="U31" s="8" t="e">
        <f t="shared" si="8"/>
        <v>#DIV/0!</v>
      </c>
    </row>
    <row r="32" spans="1:23">
      <c r="A32">
        <v>8</v>
      </c>
      <c r="B32">
        <v>4</v>
      </c>
      <c r="C32">
        <v>32</v>
      </c>
      <c r="D32" s="6">
        <v>2.35283</v>
      </c>
      <c r="E32" s="6">
        <v>2.8033199999999998</v>
      </c>
      <c r="F32" s="6">
        <v>3.1852900000000002</v>
      </c>
      <c r="G32" s="6">
        <v>4.07925</v>
      </c>
      <c r="I32">
        <v>8</v>
      </c>
      <c r="J32">
        <v>4</v>
      </c>
      <c r="K32" s="8">
        <f t="shared" ref="K32:N32" si="27">D32/D14</f>
        <v>0.85963200853482991</v>
      </c>
      <c r="L32" s="8">
        <f t="shared" si="27"/>
        <v>0.6803943555316081</v>
      </c>
      <c r="M32" s="8">
        <f t="shared" si="27"/>
        <v>0.69053436206720875</v>
      </c>
      <c r="N32" s="8">
        <f t="shared" si="27"/>
        <v>0.64496416470480356</v>
      </c>
      <c r="P32">
        <v>8</v>
      </c>
      <c r="Q32">
        <v>4</v>
      </c>
      <c r="R32" s="8">
        <f t="shared" ref="R32:T32" si="28">D$3/(($C14)*D14)</f>
        <v>0.18704307056579786</v>
      </c>
      <c r="S32" s="8">
        <f t="shared" si="28"/>
        <v>0.22980105044974197</v>
      </c>
      <c r="T32" s="8">
        <f t="shared" si="28"/>
        <v>0.30689533882964537</v>
      </c>
      <c r="U32" s="8" t="e">
        <f t="shared" si="8"/>
        <v>#DIV/0!</v>
      </c>
    </row>
    <row r="35" spans="15:21">
      <c r="U35" t="s">
        <v>27</v>
      </c>
    </row>
    <row r="39" spans="15:21">
      <c r="O39">
        <f>M6/M3</f>
        <v>4.5579134088414301</v>
      </c>
      <c r="P39">
        <f>O39*8</f>
        <v>36.463307270731441</v>
      </c>
    </row>
    <row r="42" spans="15:21">
      <c r="S42" s="8">
        <f>(M7/M3)/2</f>
        <v>0.66911562696633198</v>
      </c>
    </row>
  </sheetData>
  <sortState ref="P3:V14">
    <sortCondition ref="Q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G28" sqref="G28"/>
    </sheetView>
  </sheetViews>
  <sheetFormatPr baseColWidth="10" defaultRowHeight="15" x14ac:dyDescent="0"/>
  <cols>
    <col min="1" max="1" width="14.6640625" customWidth="1"/>
    <col min="2" max="2" width="15.83203125" customWidth="1"/>
    <col min="3" max="5" width="12.1640625" customWidth="1"/>
    <col min="6" max="6" width="19.83203125" customWidth="1"/>
    <col min="7" max="7" width="14.6640625" customWidth="1"/>
    <col min="8" max="8" width="15.83203125" customWidth="1"/>
    <col min="9" max="11" width="12.1640625" customWidth="1"/>
    <col min="12" max="12" width="2.1640625" customWidth="1"/>
    <col min="13" max="13" width="6.83203125" customWidth="1"/>
    <col min="14" max="14" width="14.6640625" customWidth="1"/>
    <col min="15" max="15" width="15.83203125" customWidth="1"/>
    <col min="16" max="18" width="12.1640625" customWidth="1"/>
    <col min="21" max="21" width="14.6640625" bestFit="1" customWidth="1"/>
    <col min="22" max="22" width="15.83203125" customWidth="1"/>
    <col min="23" max="25" width="12.1640625" bestFit="1" customWidth="1"/>
  </cols>
  <sheetData>
    <row r="1" spans="1:25">
      <c r="A1" s="3" t="s">
        <v>16</v>
      </c>
      <c r="B1" s="4">
        <v>17</v>
      </c>
      <c r="G1" s="3" t="s">
        <v>16</v>
      </c>
      <c r="H1" s="4">
        <v>31</v>
      </c>
      <c r="N1" s="3" t="s">
        <v>16</v>
      </c>
      <c r="O1" s="4">
        <v>50</v>
      </c>
      <c r="U1" s="3" t="s">
        <v>16</v>
      </c>
      <c r="V1" s="4">
        <v>101</v>
      </c>
    </row>
    <row r="3" spans="1:25">
      <c r="A3" s="3" t="s">
        <v>21</v>
      </c>
      <c r="B3" s="3" t="s">
        <v>20</v>
      </c>
      <c r="G3" s="3" t="s">
        <v>21</v>
      </c>
      <c r="H3" s="3" t="s">
        <v>20</v>
      </c>
      <c r="N3" s="3" t="s">
        <v>21</v>
      </c>
      <c r="O3" s="3" t="s">
        <v>20</v>
      </c>
      <c r="U3" s="3" t="s">
        <v>21</v>
      </c>
      <c r="V3" s="3" t="s">
        <v>20</v>
      </c>
    </row>
    <row r="4" spans="1:25">
      <c r="A4" s="3" t="s">
        <v>18</v>
      </c>
      <c r="B4">
        <v>1</v>
      </c>
      <c r="C4">
        <v>2</v>
      </c>
      <c r="D4">
        <v>4</v>
      </c>
      <c r="E4" t="s">
        <v>19</v>
      </c>
      <c r="G4" s="3" t="s">
        <v>18</v>
      </c>
      <c r="H4">
        <v>1</v>
      </c>
      <c r="I4">
        <v>2</v>
      </c>
      <c r="J4">
        <v>4</v>
      </c>
      <c r="K4" t="s">
        <v>19</v>
      </c>
      <c r="N4" s="3" t="s">
        <v>18</v>
      </c>
      <c r="O4">
        <v>1</v>
      </c>
      <c r="P4">
        <v>2</v>
      </c>
      <c r="Q4">
        <v>4</v>
      </c>
      <c r="R4" t="s">
        <v>19</v>
      </c>
      <c r="U4" s="3" t="s">
        <v>18</v>
      </c>
      <c r="V4">
        <v>1</v>
      </c>
      <c r="W4">
        <v>2</v>
      </c>
      <c r="X4">
        <v>4</v>
      </c>
      <c r="Y4" t="s">
        <v>19</v>
      </c>
    </row>
    <row r="5" spans="1:25">
      <c r="A5" s="4">
        <v>1</v>
      </c>
      <c r="B5" s="5">
        <v>8.420950791520033</v>
      </c>
      <c r="C5" s="5">
        <v>3.3761788164561564</v>
      </c>
      <c r="D5" s="5">
        <v>3.2652525304628575</v>
      </c>
      <c r="E5" s="5">
        <v>15.062382138439046</v>
      </c>
      <c r="G5" s="4">
        <v>1</v>
      </c>
      <c r="H5" s="5">
        <v>8.4084776123356484</v>
      </c>
      <c r="I5" s="5">
        <v>4.0767537769273119</v>
      </c>
      <c r="J5" s="5">
        <v>4.4464910729449914</v>
      </c>
      <c r="K5" s="5">
        <v>16.931722462207951</v>
      </c>
      <c r="N5" s="4">
        <v>1</v>
      </c>
      <c r="O5" s="5">
        <v>8.9416890972954448</v>
      </c>
      <c r="P5" s="5">
        <v>3.7447773338575048</v>
      </c>
      <c r="Q5" s="5">
        <v>5.1453925120469517</v>
      </c>
      <c r="R5" s="5">
        <v>17.831858943199901</v>
      </c>
      <c r="U5" s="4">
        <v>1</v>
      </c>
      <c r="V5" s="5" t="e">
        <v>#DIV/0!</v>
      </c>
      <c r="W5" s="5">
        <v>4.1838610827374874</v>
      </c>
      <c r="X5" s="5">
        <v>5.5428108231227355</v>
      </c>
      <c r="Y5" s="5" t="e">
        <v>#DIV/0!</v>
      </c>
    </row>
    <row r="6" spans="1:25">
      <c r="A6" s="4">
        <v>2</v>
      </c>
      <c r="B6" s="5">
        <v>6.0809990611968656</v>
      </c>
      <c r="C6" s="5">
        <v>4.3682992164513843</v>
      </c>
      <c r="D6" s="5">
        <v>8.2987116688714888</v>
      </c>
      <c r="E6" s="5">
        <v>18.748009946519737</v>
      </c>
      <c r="G6" s="4">
        <v>2</v>
      </c>
      <c r="H6" s="5">
        <v>6.7960842873734864</v>
      </c>
      <c r="I6" s="5">
        <v>5.429596466246756</v>
      </c>
      <c r="J6" s="5">
        <v>7.6174021548724591</v>
      </c>
      <c r="K6" s="5">
        <v>19.843082908492701</v>
      </c>
      <c r="N6" s="4">
        <v>2</v>
      </c>
      <c r="O6" s="5">
        <v>6.369208855937079</v>
      </c>
      <c r="P6" s="5">
        <v>6.5010403886657153</v>
      </c>
      <c r="Q6" s="5">
        <v>9.4851921237706414</v>
      </c>
      <c r="R6" s="5">
        <v>22.355441368373434</v>
      </c>
      <c r="U6" s="4">
        <v>2</v>
      </c>
      <c r="V6" s="5">
        <v>7.5920060193426444</v>
      </c>
      <c r="W6" s="5">
        <v>8.1320962415474138</v>
      </c>
      <c r="X6" s="5">
        <v>10.98050457193667</v>
      </c>
      <c r="Y6" s="5">
        <v>26.704606832826727</v>
      </c>
    </row>
    <row r="7" spans="1:25">
      <c r="A7" s="4">
        <v>4</v>
      </c>
      <c r="B7" s="5" t="e">
        <v>#DIV/0!</v>
      </c>
      <c r="C7" s="5">
        <v>11.115066284628831</v>
      </c>
      <c r="D7" s="5" t="e">
        <v>#DIV/0!</v>
      </c>
      <c r="E7" s="5" t="e">
        <v>#DIV/0!</v>
      </c>
      <c r="G7" s="4">
        <v>4</v>
      </c>
      <c r="H7" s="5">
        <v>9.1283640245721624</v>
      </c>
      <c r="I7" s="5">
        <v>9.2664949243579731</v>
      </c>
      <c r="J7" s="5">
        <v>12.859305770058487</v>
      </c>
      <c r="K7" s="5">
        <v>31.254164718988623</v>
      </c>
      <c r="N7" s="4">
        <v>4</v>
      </c>
      <c r="O7" s="5">
        <v>10.287941808829144</v>
      </c>
      <c r="P7" s="5">
        <v>9.9310933416092446</v>
      </c>
      <c r="Q7" s="5">
        <v>18.729109224177744</v>
      </c>
      <c r="R7" s="5">
        <v>38.948144374616135</v>
      </c>
      <c r="U7" s="4">
        <v>4</v>
      </c>
      <c r="V7" s="5">
        <v>13.322384204916158</v>
      </c>
      <c r="W7" s="5">
        <v>14.170194692205463</v>
      </c>
      <c r="X7" s="5">
        <v>17.985296866780573</v>
      </c>
      <c r="Y7" s="5">
        <v>45.47787576390219</v>
      </c>
    </row>
    <row r="8" spans="1:25">
      <c r="A8" s="4">
        <v>8</v>
      </c>
      <c r="B8" s="5">
        <v>12.139787477008639</v>
      </c>
      <c r="C8" s="5">
        <v>15.945955229862028</v>
      </c>
      <c r="D8" s="5">
        <v>17.416730135980661</v>
      </c>
      <c r="E8" s="5">
        <v>45.502472842851333</v>
      </c>
      <c r="G8" s="4">
        <v>8</v>
      </c>
      <c r="H8" s="5">
        <v>14.62730754831092</v>
      </c>
      <c r="I8" s="5">
        <v>15.407558411144079</v>
      </c>
      <c r="J8" s="5">
        <v>28.446865996657426</v>
      </c>
      <c r="K8" s="5">
        <v>58.481731956112426</v>
      </c>
      <c r="N8" s="4">
        <v>8</v>
      </c>
      <c r="O8" s="5">
        <v>12.129503774182753</v>
      </c>
      <c r="P8" s="5">
        <v>22.231509473901319</v>
      </c>
      <c r="Q8" s="5">
        <v>28.035016392544986</v>
      </c>
      <c r="R8" s="5">
        <v>62.396029640629052</v>
      </c>
      <c r="U8" s="4">
        <v>8</v>
      </c>
      <c r="V8" s="5">
        <v>22.980110929961924</v>
      </c>
      <c r="W8" s="5">
        <v>23.853705086475561</v>
      </c>
      <c r="X8" s="5">
        <v>37.41315848971287</v>
      </c>
      <c r="Y8" s="5">
        <v>84.246974506150352</v>
      </c>
    </row>
    <row r="9" spans="1:25">
      <c r="A9" s="4" t="s">
        <v>19</v>
      </c>
      <c r="B9" s="5" t="e">
        <v>#DIV/0!</v>
      </c>
      <c r="C9" s="5">
        <v>34.805499547398398</v>
      </c>
      <c r="D9" s="5" t="e">
        <v>#DIV/0!</v>
      </c>
      <c r="E9" s="5" t="e">
        <v>#DIV/0!</v>
      </c>
      <c r="G9" s="4" t="s">
        <v>19</v>
      </c>
      <c r="H9" s="5">
        <v>38.960233472592222</v>
      </c>
      <c r="I9" s="5">
        <v>34.18040357867612</v>
      </c>
      <c r="J9" s="5">
        <v>53.370064994533365</v>
      </c>
      <c r="K9" s="5">
        <v>126.51070204580169</v>
      </c>
      <c r="N9" s="4" t="s">
        <v>19</v>
      </c>
      <c r="O9" s="5">
        <v>37.728343536244417</v>
      </c>
      <c r="P9" s="5">
        <v>42.408420538033781</v>
      </c>
      <c r="Q9" s="5">
        <v>61.394710252540321</v>
      </c>
      <c r="R9" s="5">
        <v>141.53147432681851</v>
      </c>
      <c r="U9" s="4" t="s">
        <v>19</v>
      </c>
      <c r="V9" s="5" t="e">
        <v>#DIV/0!</v>
      </c>
      <c r="W9" s="5">
        <v>50.339857102965922</v>
      </c>
      <c r="X9" s="5">
        <v>71.921770751552856</v>
      </c>
      <c r="Y9" s="5" t="e">
        <v>#DIV/0!</v>
      </c>
    </row>
  </sheetData>
  <pageMargins left="0.75" right="0.75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C12" sqref="C12"/>
    </sheetView>
  </sheetViews>
  <sheetFormatPr baseColWidth="10" defaultRowHeight="15" x14ac:dyDescent="0"/>
  <cols>
    <col min="5" max="5" width="15.5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12</v>
      </c>
    </row>
    <row r="2" spans="1:6">
      <c r="A2" s="1">
        <v>1</v>
      </c>
      <c r="B2" s="1">
        <v>1</v>
      </c>
      <c r="C2" s="1">
        <f t="shared" ref="C2:C49" si="0">B2*A2</f>
        <v>1</v>
      </c>
      <c r="D2" s="2">
        <v>17</v>
      </c>
      <c r="E2" s="1">
        <v>16.537800000000001</v>
      </c>
      <c r="F2">
        <f t="shared" ref="F2:F49" si="1">((4096000*D2*2)/(E2*0.001))*0.000000001</f>
        <v>8.420950791520033</v>
      </c>
    </row>
    <row r="3" spans="1:6">
      <c r="A3">
        <v>2</v>
      </c>
      <c r="B3" s="2">
        <v>1</v>
      </c>
      <c r="C3" s="1">
        <f t="shared" si="0"/>
        <v>2</v>
      </c>
      <c r="D3" s="2">
        <v>17</v>
      </c>
      <c r="E3">
        <v>22.901499999999999</v>
      </c>
      <c r="F3">
        <f t="shared" si="1"/>
        <v>6.0809990611968656</v>
      </c>
    </row>
    <row r="4" spans="1:6">
      <c r="A4">
        <v>4</v>
      </c>
      <c r="B4" s="2">
        <v>1</v>
      </c>
      <c r="C4" s="1">
        <f t="shared" si="0"/>
        <v>4</v>
      </c>
      <c r="D4" s="2">
        <v>17</v>
      </c>
      <c r="F4" t="e">
        <f t="shared" si="1"/>
        <v>#DIV/0!</v>
      </c>
    </row>
    <row r="5" spans="1:6">
      <c r="A5">
        <v>8</v>
      </c>
      <c r="B5" s="2">
        <v>1</v>
      </c>
      <c r="C5" s="2">
        <f t="shared" si="0"/>
        <v>8</v>
      </c>
      <c r="D5" s="2">
        <v>17</v>
      </c>
      <c r="E5">
        <v>11.4717</v>
      </c>
      <c r="F5">
        <f t="shared" si="1"/>
        <v>12.139787477008639</v>
      </c>
    </row>
    <row r="6" spans="1:6">
      <c r="A6" s="1">
        <v>1</v>
      </c>
      <c r="B6" s="1">
        <v>1</v>
      </c>
      <c r="C6" s="1">
        <f t="shared" si="0"/>
        <v>1</v>
      </c>
      <c r="D6" s="2">
        <v>31</v>
      </c>
      <c r="E6" s="1">
        <v>30.201899999999998</v>
      </c>
      <c r="F6">
        <f t="shared" si="1"/>
        <v>8.4084776123356484</v>
      </c>
    </row>
    <row r="7" spans="1:6">
      <c r="A7">
        <v>2</v>
      </c>
      <c r="B7" s="2">
        <v>1</v>
      </c>
      <c r="C7" s="1">
        <f t="shared" si="0"/>
        <v>2</v>
      </c>
      <c r="D7" s="2">
        <v>31</v>
      </c>
      <c r="E7">
        <v>37.367400000000004</v>
      </c>
      <c r="F7">
        <f t="shared" si="1"/>
        <v>6.7960842873734864</v>
      </c>
    </row>
    <row r="8" spans="1:6">
      <c r="A8">
        <v>4</v>
      </c>
      <c r="B8" s="2">
        <v>1</v>
      </c>
      <c r="C8" s="2">
        <f t="shared" si="0"/>
        <v>4</v>
      </c>
      <c r="D8" s="2">
        <v>31</v>
      </c>
      <c r="E8">
        <v>27.8201</v>
      </c>
      <c r="F8">
        <f t="shared" si="1"/>
        <v>9.1283640245721624</v>
      </c>
    </row>
    <row r="9" spans="1:6">
      <c r="A9">
        <v>8</v>
      </c>
      <c r="B9" s="2">
        <v>1</v>
      </c>
      <c r="C9" s="2">
        <f t="shared" si="0"/>
        <v>8</v>
      </c>
      <c r="D9" s="2">
        <v>31</v>
      </c>
      <c r="E9">
        <v>17.361499999999999</v>
      </c>
      <c r="F9">
        <f t="shared" si="1"/>
        <v>14.62730754831092</v>
      </c>
    </row>
    <row r="10" spans="1:6">
      <c r="A10" s="1">
        <v>1</v>
      </c>
      <c r="B10" s="1">
        <v>1</v>
      </c>
      <c r="C10" s="1">
        <f t="shared" si="0"/>
        <v>1</v>
      </c>
      <c r="D10" s="2">
        <v>50</v>
      </c>
      <c r="E10" s="1">
        <v>45.807899999999997</v>
      </c>
      <c r="F10">
        <f t="shared" si="1"/>
        <v>8.9416890972954448</v>
      </c>
    </row>
    <row r="11" spans="1:6">
      <c r="A11">
        <v>2</v>
      </c>
      <c r="B11" s="2">
        <v>1</v>
      </c>
      <c r="C11" s="1">
        <f t="shared" si="0"/>
        <v>2</v>
      </c>
      <c r="D11" s="2">
        <v>50</v>
      </c>
      <c r="E11">
        <v>64.309399999999997</v>
      </c>
      <c r="F11">
        <f t="shared" si="1"/>
        <v>6.369208855937079</v>
      </c>
    </row>
    <row r="12" spans="1:6">
      <c r="A12">
        <v>4</v>
      </c>
      <c r="B12" s="2">
        <v>1</v>
      </c>
      <c r="C12" s="2">
        <f t="shared" si="0"/>
        <v>4</v>
      </c>
      <c r="D12" s="2">
        <v>50</v>
      </c>
      <c r="E12">
        <v>39.813600000000001</v>
      </c>
      <c r="F12">
        <f t="shared" si="1"/>
        <v>10.287941808829144</v>
      </c>
    </row>
    <row r="13" spans="1:6">
      <c r="A13">
        <v>8</v>
      </c>
      <c r="B13" s="2">
        <v>1</v>
      </c>
      <c r="C13" s="2">
        <f t="shared" si="0"/>
        <v>8</v>
      </c>
      <c r="D13" s="2">
        <v>50</v>
      </c>
      <c r="E13">
        <v>33.768900000000002</v>
      </c>
      <c r="F13">
        <f t="shared" si="1"/>
        <v>12.129503774182753</v>
      </c>
    </row>
    <row r="14" spans="1:6">
      <c r="A14" s="1">
        <v>1</v>
      </c>
      <c r="B14" s="1">
        <v>1</v>
      </c>
      <c r="C14" s="1">
        <f t="shared" si="0"/>
        <v>1</v>
      </c>
      <c r="D14" s="2">
        <v>101</v>
      </c>
      <c r="F14" t="e">
        <f t="shared" si="1"/>
        <v>#DIV/0!</v>
      </c>
    </row>
    <row r="15" spans="1:6">
      <c r="A15">
        <v>2</v>
      </c>
      <c r="B15" s="2">
        <v>1</v>
      </c>
      <c r="C15" s="1">
        <f t="shared" si="0"/>
        <v>2</v>
      </c>
      <c r="D15" s="2">
        <v>101</v>
      </c>
      <c r="E15">
        <v>108.982</v>
      </c>
      <c r="F15">
        <f t="shared" si="1"/>
        <v>7.5920060193426444</v>
      </c>
    </row>
    <row r="16" spans="1:6">
      <c r="A16">
        <v>4</v>
      </c>
      <c r="B16" s="2">
        <v>1</v>
      </c>
      <c r="C16" s="2">
        <f t="shared" si="0"/>
        <v>4</v>
      </c>
      <c r="D16" s="2">
        <v>101</v>
      </c>
      <c r="E16">
        <v>62.105400000000003</v>
      </c>
      <c r="F16">
        <f t="shared" si="1"/>
        <v>13.322384204916158</v>
      </c>
    </row>
    <row r="17" spans="1:15">
      <c r="A17">
        <v>8</v>
      </c>
      <c r="B17" s="2">
        <v>1</v>
      </c>
      <c r="C17" s="2">
        <f t="shared" si="0"/>
        <v>8</v>
      </c>
      <c r="D17" s="2">
        <v>101</v>
      </c>
      <c r="E17">
        <v>36.0047</v>
      </c>
      <c r="F17">
        <f t="shared" si="1"/>
        <v>22.980110929961924</v>
      </c>
    </row>
    <row r="18" spans="1:15">
      <c r="A18" s="2">
        <v>1</v>
      </c>
      <c r="B18" s="2">
        <v>2</v>
      </c>
      <c r="C18" s="1">
        <f t="shared" si="0"/>
        <v>2</v>
      </c>
      <c r="D18" s="2">
        <v>17</v>
      </c>
      <c r="E18" s="1">
        <v>41.249000000000002</v>
      </c>
      <c r="F18">
        <f t="shared" si="1"/>
        <v>3.3761788164561564</v>
      </c>
    </row>
    <row r="19" spans="1:15">
      <c r="A19">
        <v>2</v>
      </c>
      <c r="B19" s="2">
        <v>2</v>
      </c>
      <c r="C19" s="1">
        <f t="shared" si="0"/>
        <v>4</v>
      </c>
      <c r="D19" s="2">
        <v>17</v>
      </c>
      <c r="E19">
        <v>31.880600000000001</v>
      </c>
      <c r="F19">
        <f t="shared" si="1"/>
        <v>4.3682992164513843</v>
      </c>
      <c r="I19" s="1"/>
      <c r="J19" s="1"/>
      <c r="K19" s="1"/>
      <c r="L19" s="1"/>
      <c r="M19" s="1"/>
      <c r="O19" s="1"/>
    </row>
    <row r="20" spans="1:15">
      <c r="A20">
        <v>4</v>
      </c>
      <c r="B20" s="2">
        <v>2</v>
      </c>
      <c r="C20" s="2">
        <f t="shared" si="0"/>
        <v>8</v>
      </c>
      <c r="D20" s="2">
        <v>17</v>
      </c>
      <c r="E20">
        <v>12.529299999999999</v>
      </c>
      <c r="F20">
        <f t="shared" si="1"/>
        <v>11.115066284628831</v>
      </c>
      <c r="G20" s="1"/>
      <c r="H20" s="1"/>
      <c r="I20" s="1"/>
      <c r="J20" s="1"/>
      <c r="K20" s="1"/>
      <c r="L20" s="1"/>
      <c r="M20" s="1"/>
      <c r="O20" s="1"/>
    </row>
    <row r="21" spans="1:15">
      <c r="A21">
        <v>8</v>
      </c>
      <c r="B21" s="2">
        <v>2</v>
      </c>
      <c r="C21" s="2">
        <f t="shared" si="0"/>
        <v>16</v>
      </c>
      <c r="D21" s="2">
        <v>17</v>
      </c>
      <c r="E21">
        <v>8.7334999999999994</v>
      </c>
      <c r="F21">
        <f t="shared" si="1"/>
        <v>15.945955229862028</v>
      </c>
    </row>
    <row r="22" spans="1:15">
      <c r="A22" s="2">
        <v>1</v>
      </c>
      <c r="B22" s="2">
        <v>2</v>
      </c>
      <c r="C22" s="1">
        <f t="shared" si="0"/>
        <v>2</v>
      </c>
      <c r="D22" s="2">
        <v>31</v>
      </c>
      <c r="E22" s="1">
        <v>62.292700000000004</v>
      </c>
      <c r="F22">
        <f t="shared" si="1"/>
        <v>4.0767537769273119</v>
      </c>
    </row>
    <row r="23" spans="1:15">
      <c r="A23">
        <v>2</v>
      </c>
      <c r="B23" s="2">
        <v>2</v>
      </c>
      <c r="C23" s="1">
        <f t="shared" si="0"/>
        <v>4</v>
      </c>
      <c r="D23" s="2">
        <v>31</v>
      </c>
      <c r="E23">
        <v>46.771799999999999</v>
      </c>
      <c r="F23">
        <f t="shared" si="1"/>
        <v>5.429596466246756</v>
      </c>
    </row>
    <row r="24" spans="1:15">
      <c r="A24">
        <v>4</v>
      </c>
      <c r="B24" s="2">
        <v>2</v>
      </c>
      <c r="C24" s="2">
        <f t="shared" si="0"/>
        <v>8</v>
      </c>
      <c r="D24" s="2">
        <v>31</v>
      </c>
      <c r="E24">
        <v>27.4054</v>
      </c>
      <c r="F24">
        <f t="shared" si="1"/>
        <v>9.2664949243579731</v>
      </c>
    </row>
    <row r="25" spans="1:15">
      <c r="A25">
        <v>8</v>
      </c>
      <c r="B25" s="2">
        <v>2</v>
      </c>
      <c r="C25" s="2">
        <f t="shared" si="0"/>
        <v>16</v>
      </c>
      <c r="D25" s="2">
        <v>31</v>
      </c>
      <c r="E25">
        <v>16.482299999999999</v>
      </c>
      <c r="F25">
        <f t="shared" si="1"/>
        <v>15.407558411144079</v>
      </c>
    </row>
    <row r="26" spans="1:15">
      <c r="A26" s="2">
        <v>1</v>
      </c>
      <c r="B26" s="2">
        <v>2</v>
      </c>
      <c r="C26" s="1">
        <f t="shared" si="0"/>
        <v>2</v>
      </c>
      <c r="D26" s="2">
        <v>50</v>
      </c>
      <c r="E26" s="1">
        <v>109.379</v>
      </c>
      <c r="F26">
        <f t="shared" si="1"/>
        <v>3.7447773338575048</v>
      </c>
    </row>
    <row r="27" spans="1:15">
      <c r="A27">
        <v>2</v>
      </c>
      <c r="B27" s="2">
        <v>2</v>
      </c>
      <c r="C27" s="1">
        <f t="shared" si="0"/>
        <v>4</v>
      </c>
      <c r="D27" s="2">
        <v>50</v>
      </c>
      <c r="E27">
        <v>63.005299999999998</v>
      </c>
      <c r="F27">
        <f t="shared" si="1"/>
        <v>6.5010403886657153</v>
      </c>
    </row>
    <row r="28" spans="1:15">
      <c r="A28">
        <v>4</v>
      </c>
      <c r="B28" s="2">
        <v>2</v>
      </c>
      <c r="C28" s="2">
        <f t="shared" si="0"/>
        <v>8</v>
      </c>
      <c r="D28" s="2">
        <v>50</v>
      </c>
      <c r="E28">
        <v>41.244199999999999</v>
      </c>
      <c r="F28">
        <f t="shared" si="1"/>
        <v>9.9310933416092446</v>
      </c>
    </row>
    <row r="29" spans="1:15">
      <c r="A29">
        <v>8</v>
      </c>
      <c r="B29" s="2">
        <v>2</v>
      </c>
      <c r="C29" s="2">
        <f t="shared" si="0"/>
        <v>16</v>
      </c>
      <c r="D29" s="2">
        <v>50</v>
      </c>
      <c r="E29">
        <v>18.424299999999999</v>
      </c>
      <c r="F29">
        <f t="shared" si="1"/>
        <v>22.231509473901319</v>
      </c>
    </row>
    <row r="30" spans="1:15">
      <c r="A30" s="2">
        <v>1</v>
      </c>
      <c r="B30" s="2">
        <v>2</v>
      </c>
      <c r="C30" s="1">
        <f t="shared" si="0"/>
        <v>2</v>
      </c>
      <c r="D30" s="2">
        <v>101</v>
      </c>
      <c r="E30" s="1">
        <v>197.75800000000001</v>
      </c>
      <c r="F30">
        <f t="shared" si="1"/>
        <v>4.1838610827374874</v>
      </c>
    </row>
    <row r="31" spans="1:15">
      <c r="A31">
        <v>2</v>
      </c>
      <c r="B31" s="2">
        <v>2</v>
      </c>
      <c r="C31" s="1">
        <f t="shared" si="0"/>
        <v>4</v>
      </c>
      <c r="D31" s="2">
        <v>101</v>
      </c>
      <c r="E31">
        <v>101.744</v>
      </c>
      <c r="F31">
        <f t="shared" si="1"/>
        <v>8.1320962415474138</v>
      </c>
    </row>
    <row r="32" spans="1:15">
      <c r="A32">
        <v>4</v>
      </c>
      <c r="B32" s="2">
        <v>2</v>
      </c>
      <c r="C32" s="2">
        <f t="shared" si="0"/>
        <v>8</v>
      </c>
      <c r="D32" s="2">
        <v>101</v>
      </c>
      <c r="E32">
        <v>58.389600000000002</v>
      </c>
      <c r="F32">
        <f t="shared" si="1"/>
        <v>14.170194692205463</v>
      </c>
    </row>
    <row r="33" spans="1:6">
      <c r="A33">
        <v>8</v>
      </c>
      <c r="B33" s="2">
        <v>2</v>
      </c>
      <c r="C33" s="2">
        <f t="shared" si="0"/>
        <v>16</v>
      </c>
      <c r="D33" s="2">
        <v>101</v>
      </c>
      <c r="E33">
        <v>34.686100000000003</v>
      </c>
      <c r="F33">
        <f t="shared" si="1"/>
        <v>23.853705086475561</v>
      </c>
    </row>
    <row r="34" spans="1:6">
      <c r="A34" s="2">
        <v>1</v>
      </c>
      <c r="B34" s="2">
        <v>4</v>
      </c>
      <c r="C34" s="1">
        <f t="shared" si="0"/>
        <v>4</v>
      </c>
      <c r="D34" s="2">
        <v>17</v>
      </c>
      <c r="E34">
        <v>42.650300000000001</v>
      </c>
      <c r="F34">
        <f t="shared" si="1"/>
        <v>3.2652525304628575</v>
      </c>
    </row>
    <row r="35" spans="1:6">
      <c r="A35">
        <v>2</v>
      </c>
      <c r="B35" s="2">
        <v>4</v>
      </c>
      <c r="C35" s="1">
        <f t="shared" si="0"/>
        <v>8</v>
      </c>
      <c r="D35" s="2">
        <v>17</v>
      </c>
      <c r="E35">
        <v>16.781400000000001</v>
      </c>
      <c r="F35">
        <f t="shared" si="1"/>
        <v>8.2987116688714888</v>
      </c>
    </row>
    <row r="36" spans="1:6">
      <c r="A36">
        <v>4</v>
      </c>
      <c r="B36" s="2">
        <v>4</v>
      </c>
      <c r="C36" s="2">
        <f t="shared" si="0"/>
        <v>16</v>
      </c>
      <c r="D36" s="2">
        <v>17</v>
      </c>
      <c r="F36" t="e">
        <f t="shared" si="1"/>
        <v>#DIV/0!</v>
      </c>
    </row>
    <row r="37" spans="1:6">
      <c r="A37">
        <v>8</v>
      </c>
      <c r="B37" s="2">
        <v>4</v>
      </c>
      <c r="C37" s="2">
        <f t="shared" si="0"/>
        <v>32</v>
      </c>
      <c r="D37" s="2">
        <v>17</v>
      </c>
      <c r="E37">
        <v>7.9959899999999999</v>
      </c>
      <c r="F37">
        <f t="shared" si="1"/>
        <v>17.416730135980661</v>
      </c>
    </row>
    <row r="38" spans="1:6">
      <c r="A38" s="2">
        <v>1</v>
      </c>
      <c r="B38" s="2">
        <v>4</v>
      </c>
      <c r="C38" s="1">
        <f t="shared" si="0"/>
        <v>4</v>
      </c>
      <c r="D38" s="2">
        <v>31</v>
      </c>
      <c r="E38">
        <v>57.112900000000003</v>
      </c>
      <c r="F38">
        <f t="shared" si="1"/>
        <v>4.4464910729449914</v>
      </c>
    </row>
    <row r="39" spans="1:6">
      <c r="A39">
        <v>2</v>
      </c>
      <c r="B39" s="2">
        <v>4</v>
      </c>
      <c r="C39" s="1">
        <f t="shared" si="0"/>
        <v>8</v>
      </c>
      <c r="D39" s="2">
        <v>31</v>
      </c>
      <c r="E39">
        <v>33.3384</v>
      </c>
      <c r="F39">
        <f t="shared" si="1"/>
        <v>7.6174021548724591</v>
      </c>
    </row>
    <row r="40" spans="1:6">
      <c r="A40">
        <v>4</v>
      </c>
      <c r="B40" s="2">
        <v>4</v>
      </c>
      <c r="C40" s="2">
        <f t="shared" si="0"/>
        <v>16</v>
      </c>
      <c r="D40" s="2">
        <v>31</v>
      </c>
      <c r="E40">
        <v>19.7485</v>
      </c>
      <c r="F40">
        <f t="shared" si="1"/>
        <v>12.859305770058487</v>
      </c>
    </row>
    <row r="41" spans="1:6">
      <c r="A41">
        <v>8</v>
      </c>
      <c r="B41" s="2">
        <v>4</v>
      </c>
      <c r="C41" s="2">
        <f t="shared" si="0"/>
        <v>32</v>
      </c>
      <c r="D41" s="2">
        <v>31</v>
      </c>
      <c r="E41">
        <v>8.9272399999999994</v>
      </c>
      <c r="F41">
        <f t="shared" si="1"/>
        <v>28.446865996657426</v>
      </c>
    </row>
    <row r="42" spans="1:6">
      <c r="A42" s="2">
        <v>1</v>
      </c>
      <c r="B42" s="2">
        <v>4</v>
      </c>
      <c r="C42" s="1">
        <f t="shared" si="0"/>
        <v>4</v>
      </c>
      <c r="D42" s="2">
        <v>50</v>
      </c>
      <c r="E42">
        <v>79.605199999999996</v>
      </c>
      <c r="F42">
        <f t="shared" si="1"/>
        <v>5.1453925120469517</v>
      </c>
    </row>
    <row r="43" spans="1:6">
      <c r="A43">
        <v>2</v>
      </c>
      <c r="B43" s="2">
        <v>4</v>
      </c>
      <c r="C43" s="1">
        <f t="shared" si="0"/>
        <v>8</v>
      </c>
      <c r="D43" s="2">
        <v>50</v>
      </c>
      <c r="E43">
        <v>43.183100000000003</v>
      </c>
      <c r="F43">
        <f t="shared" si="1"/>
        <v>9.4851921237706414</v>
      </c>
    </row>
    <row r="44" spans="1:6">
      <c r="A44">
        <v>4</v>
      </c>
      <c r="B44" s="2">
        <v>4</v>
      </c>
      <c r="C44" s="2">
        <f t="shared" si="0"/>
        <v>16</v>
      </c>
      <c r="D44" s="2">
        <v>50</v>
      </c>
      <c r="E44">
        <v>21.869700000000002</v>
      </c>
      <c r="F44">
        <f t="shared" si="1"/>
        <v>18.729109224177744</v>
      </c>
    </row>
    <row r="45" spans="1:6">
      <c r="A45">
        <v>8</v>
      </c>
      <c r="B45" s="2">
        <v>4</v>
      </c>
      <c r="C45" s="2">
        <f t="shared" si="0"/>
        <v>32</v>
      </c>
      <c r="D45" s="2">
        <v>50</v>
      </c>
      <c r="E45">
        <v>14.610300000000001</v>
      </c>
      <c r="F45">
        <f t="shared" si="1"/>
        <v>28.035016392544986</v>
      </c>
    </row>
    <row r="46" spans="1:6">
      <c r="A46" s="2">
        <v>1</v>
      </c>
      <c r="B46" s="2">
        <v>4</v>
      </c>
      <c r="C46" s="1">
        <f t="shared" si="0"/>
        <v>4</v>
      </c>
      <c r="D46" s="2">
        <v>101</v>
      </c>
      <c r="E46">
        <v>149.273</v>
      </c>
      <c r="F46">
        <f t="shared" si="1"/>
        <v>5.5428108231227355</v>
      </c>
    </row>
    <row r="47" spans="1:6">
      <c r="A47">
        <v>2</v>
      </c>
      <c r="B47" s="2">
        <v>4</v>
      </c>
      <c r="C47" s="1">
        <f t="shared" si="0"/>
        <v>8</v>
      </c>
      <c r="D47" s="2">
        <v>101</v>
      </c>
      <c r="E47">
        <v>75.350999999999999</v>
      </c>
      <c r="F47">
        <f t="shared" si="1"/>
        <v>10.98050457193667</v>
      </c>
    </row>
    <row r="48" spans="1:6">
      <c r="A48">
        <v>4</v>
      </c>
      <c r="B48" s="2">
        <v>4</v>
      </c>
      <c r="C48" s="2">
        <f t="shared" si="0"/>
        <v>16</v>
      </c>
      <c r="D48" s="2">
        <v>101</v>
      </c>
      <c r="E48">
        <v>46.003799999999998</v>
      </c>
      <c r="F48">
        <f t="shared" si="1"/>
        <v>17.985296866780573</v>
      </c>
    </row>
    <row r="49" spans="1:6">
      <c r="A49">
        <v>8</v>
      </c>
      <c r="B49" s="2">
        <v>4</v>
      </c>
      <c r="C49" s="2">
        <f t="shared" si="0"/>
        <v>32</v>
      </c>
      <c r="D49" s="2">
        <v>101</v>
      </c>
      <c r="E49">
        <v>22.114999999999998</v>
      </c>
      <c r="F49">
        <f t="shared" si="1"/>
        <v>37.41315848971287</v>
      </c>
    </row>
  </sheetData>
  <sortState ref="A2:F49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m2070_nooverlap_vcl</vt:lpstr>
      <vt:lpstr>m2070_overlap_fast_vcl</vt:lpstr>
      <vt:lpstr>Sheet9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2013-10-22T13:15:02Z</dcterms:created>
  <dcterms:modified xsi:type="dcterms:W3CDTF">2013-10-30T16:51:55Z</dcterms:modified>
</cp:coreProperties>
</file>