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740" yWindow="0" windowWidth="37000" windowHeight="28360" tabRatio="500" activeTab="1"/>
  </bookViews>
  <sheets>
    <sheet name="Strong 4.096M nodes" sheetId="1" r:id="rId1"/>
    <sheet name="Weak 4000 nodes per proc" sheetId="2" r:id="rId2"/>
    <sheet name="Strong 1M nodes" sheetId="4" r:id="rId3"/>
    <sheet name="Cost comparison" sheetId="5" r:id="rId4"/>
    <sheet name="IMPI_vs_OMPI" sheetId="6" r:id="rId5"/>
  </sheets>
  <externalReferences>
    <externalReference r:id="rId6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8" i="6" l="1"/>
  <c r="C68" i="6"/>
  <c r="D68" i="6"/>
  <c r="E68" i="6"/>
  <c r="F68" i="6"/>
  <c r="G68" i="6"/>
  <c r="H68" i="6"/>
  <c r="I68" i="6"/>
  <c r="J68" i="6"/>
  <c r="L7" i="5"/>
  <c r="K7" i="5"/>
  <c r="J7" i="5"/>
  <c r="I7" i="5"/>
  <c r="H7" i="5"/>
  <c r="G7" i="5"/>
  <c r="F7" i="5"/>
  <c r="E7" i="5"/>
  <c r="D7" i="5"/>
  <c r="C7" i="5"/>
  <c r="B7" i="5"/>
  <c r="L5" i="5"/>
  <c r="K5" i="5"/>
  <c r="J5" i="5"/>
  <c r="I5" i="5"/>
  <c r="H5" i="5"/>
  <c r="G5" i="5"/>
  <c r="F5" i="5"/>
  <c r="E5" i="5"/>
  <c r="D5" i="5"/>
  <c r="C5" i="5"/>
  <c r="B5" i="5"/>
  <c r="F7" i="4"/>
  <c r="F17" i="4"/>
  <c r="E115" i="4"/>
  <c r="D115" i="4"/>
  <c r="D7" i="4"/>
  <c r="D17" i="4"/>
  <c r="C115" i="4"/>
  <c r="B115" i="4"/>
  <c r="F16" i="4"/>
  <c r="E114" i="4"/>
  <c r="D114" i="4"/>
  <c r="D16" i="4"/>
  <c r="C114" i="4"/>
  <c r="B114" i="4"/>
  <c r="F15" i="4"/>
  <c r="E113" i="4"/>
  <c r="D113" i="4"/>
  <c r="D15" i="4"/>
  <c r="C113" i="4"/>
  <c r="B113" i="4"/>
  <c r="F14" i="4"/>
  <c r="E112" i="4"/>
  <c r="D112" i="4"/>
  <c r="D14" i="4"/>
  <c r="C112" i="4"/>
  <c r="B112" i="4"/>
  <c r="F13" i="4"/>
  <c r="E111" i="4"/>
  <c r="D111" i="4"/>
  <c r="D13" i="4"/>
  <c r="C111" i="4"/>
  <c r="B111" i="4"/>
  <c r="F12" i="4"/>
  <c r="E110" i="4"/>
  <c r="D110" i="4"/>
  <c r="D12" i="4"/>
  <c r="C110" i="4"/>
  <c r="B110" i="4"/>
  <c r="F11" i="4"/>
  <c r="E109" i="4"/>
  <c r="D109" i="4"/>
  <c r="D11" i="4"/>
  <c r="C109" i="4"/>
  <c r="B109" i="4"/>
  <c r="F10" i="4"/>
  <c r="E108" i="4"/>
  <c r="D108" i="4"/>
  <c r="D10" i="4"/>
  <c r="C108" i="4"/>
  <c r="B108" i="4"/>
  <c r="F9" i="4"/>
  <c r="E107" i="4"/>
  <c r="D107" i="4"/>
  <c r="D9" i="4"/>
  <c r="C107" i="4"/>
  <c r="B107" i="4"/>
  <c r="F8" i="4"/>
  <c r="E106" i="4"/>
  <c r="D106" i="4"/>
  <c r="D8" i="4"/>
  <c r="C106" i="4"/>
  <c r="B106" i="4"/>
  <c r="E105" i="4"/>
  <c r="D105" i="4"/>
  <c r="C105" i="4"/>
  <c r="B105" i="4"/>
  <c r="J17" i="4"/>
  <c r="H17" i="4"/>
  <c r="J16" i="4"/>
  <c r="H16" i="4"/>
  <c r="J15" i="4"/>
  <c r="H15" i="4"/>
  <c r="J14" i="4"/>
  <c r="H14" i="4"/>
  <c r="J13" i="4"/>
  <c r="H13" i="4"/>
  <c r="J12" i="4"/>
  <c r="H12" i="4"/>
  <c r="J11" i="4"/>
  <c r="H11" i="4"/>
  <c r="J10" i="4"/>
  <c r="H10" i="4"/>
  <c r="J9" i="4"/>
  <c r="H9" i="4"/>
  <c r="J8" i="4"/>
  <c r="H8" i="4"/>
  <c r="J7" i="4"/>
  <c r="H7" i="4"/>
  <c r="K116" i="1"/>
  <c r="K115" i="1"/>
  <c r="K114" i="1"/>
  <c r="K113" i="1"/>
  <c r="K112" i="1"/>
  <c r="K111" i="1"/>
  <c r="K110" i="1"/>
  <c r="K109" i="1"/>
  <c r="K108" i="1"/>
  <c r="K107" i="1"/>
  <c r="J116" i="1"/>
  <c r="J115" i="1"/>
  <c r="J114" i="1"/>
  <c r="J113" i="1"/>
  <c r="J112" i="1"/>
  <c r="J111" i="1"/>
  <c r="J110" i="1"/>
  <c r="J109" i="1"/>
  <c r="J108" i="1"/>
  <c r="J107" i="1"/>
  <c r="I116" i="1"/>
  <c r="I115" i="1"/>
  <c r="I114" i="1"/>
  <c r="I113" i="1"/>
  <c r="I112" i="1"/>
  <c r="I111" i="1"/>
  <c r="I110" i="1"/>
  <c r="I109" i="1"/>
  <c r="I108" i="1"/>
  <c r="I107" i="1"/>
  <c r="P116" i="1"/>
  <c r="O116" i="1"/>
  <c r="N116" i="1"/>
  <c r="P115" i="1"/>
  <c r="O115" i="1"/>
  <c r="N115" i="1"/>
  <c r="P114" i="1"/>
  <c r="O114" i="1"/>
  <c r="N114" i="1"/>
  <c r="P113" i="1"/>
  <c r="O113" i="1"/>
  <c r="N113" i="1"/>
  <c r="P112" i="1"/>
  <c r="O112" i="1"/>
  <c r="N112" i="1"/>
  <c r="P111" i="1"/>
  <c r="O111" i="1"/>
  <c r="N111" i="1"/>
  <c r="P110" i="1"/>
  <c r="O110" i="1"/>
  <c r="N110" i="1"/>
  <c r="P109" i="1"/>
  <c r="O109" i="1"/>
  <c r="N109" i="1"/>
  <c r="P108" i="1"/>
  <c r="O108" i="1"/>
  <c r="N108" i="1"/>
  <c r="P107" i="1"/>
  <c r="O107" i="1"/>
  <c r="N107" i="1"/>
  <c r="P67" i="1"/>
  <c r="O67" i="1"/>
  <c r="N67" i="1"/>
  <c r="K67" i="1"/>
  <c r="J67" i="1"/>
  <c r="I67" i="1"/>
  <c r="P66" i="1"/>
  <c r="O66" i="1"/>
  <c r="N66" i="1"/>
  <c r="K66" i="1"/>
  <c r="J66" i="1"/>
  <c r="I66" i="1"/>
  <c r="P65" i="1"/>
  <c r="O65" i="1"/>
  <c r="N65" i="1"/>
  <c r="K65" i="1"/>
  <c r="J65" i="1"/>
  <c r="I65" i="1"/>
  <c r="P64" i="1"/>
  <c r="O64" i="1"/>
  <c r="N64" i="1"/>
  <c r="K64" i="1"/>
  <c r="J64" i="1"/>
  <c r="I64" i="1"/>
  <c r="P63" i="1"/>
  <c r="O63" i="1"/>
  <c r="N63" i="1"/>
  <c r="K63" i="1"/>
  <c r="J63" i="1"/>
  <c r="I63" i="1"/>
  <c r="P62" i="1"/>
  <c r="O62" i="1"/>
  <c r="N62" i="1"/>
  <c r="K62" i="1"/>
  <c r="J62" i="1"/>
  <c r="I62" i="1"/>
  <c r="P61" i="1"/>
  <c r="O61" i="1"/>
  <c r="N61" i="1"/>
  <c r="K61" i="1"/>
  <c r="J61" i="1"/>
  <c r="I61" i="1"/>
  <c r="P60" i="1"/>
  <c r="O60" i="1"/>
  <c r="N60" i="1"/>
  <c r="K60" i="1"/>
  <c r="J60" i="1"/>
  <c r="I60" i="1"/>
  <c r="P59" i="1"/>
  <c r="O59" i="1"/>
  <c r="N59" i="1"/>
  <c r="K59" i="1"/>
  <c r="J59" i="1"/>
  <c r="I59" i="1"/>
  <c r="P58" i="1"/>
  <c r="O58" i="1"/>
  <c r="N58" i="1"/>
  <c r="K58" i="1"/>
  <c r="J58" i="1"/>
  <c r="I58" i="1"/>
  <c r="P57" i="1"/>
  <c r="O57" i="1"/>
  <c r="N57" i="1"/>
  <c r="K57" i="1"/>
  <c r="J57" i="1"/>
  <c r="I57" i="1"/>
  <c r="P17" i="1"/>
  <c r="P16" i="1"/>
  <c r="P15" i="1"/>
  <c r="P14" i="1"/>
  <c r="P13" i="1"/>
  <c r="P12" i="1"/>
  <c r="P11" i="1"/>
  <c r="P10" i="1"/>
  <c r="P9" i="1"/>
  <c r="P8" i="1"/>
  <c r="P7" i="1"/>
  <c r="O17" i="1"/>
  <c r="O16" i="1"/>
  <c r="O15" i="1"/>
  <c r="O14" i="1"/>
  <c r="O13" i="1"/>
  <c r="O12" i="1"/>
  <c r="O11" i="1"/>
  <c r="O10" i="1"/>
  <c r="O9" i="1"/>
  <c r="O8" i="1"/>
  <c r="O7" i="1"/>
  <c r="N17" i="1"/>
  <c r="N16" i="1"/>
  <c r="N15" i="1"/>
  <c r="N14" i="1"/>
  <c r="N13" i="1"/>
  <c r="N12" i="1"/>
  <c r="N11" i="1"/>
  <c r="N10" i="1"/>
  <c r="N9" i="1"/>
  <c r="N8" i="1"/>
  <c r="N7" i="1"/>
  <c r="K17" i="1"/>
  <c r="K16" i="1"/>
  <c r="K15" i="1"/>
  <c r="K14" i="1"/>
  <c r="K13" i="1"/>
  <c r="K12" i="1"/>
  <c r="K11" i="1"/>
  <c r="K10" i="1"/>
  <c r="K9" i="1"/>
  <c r="K8" i="1"/>
  <c r="J17" i="1"/>
  <c r="J16" i="1"/>
  <c r="J15" i="1"/>
  <c r="J14" i="1"/>
  <c r="J13" i="1"/>
  <c r="J12" i="1"/>
  <c r="J11" i="1"/>
  <c r="J10" i="1"/>
  <c r="J9" i="1"/>
  <c r="J8" i="1"/>
  <c r="K7" i="1"/>
  <c r="J7" i="1"/>
  <c r="I17" i="1"/>
  <c r="I16" i="1"/>
  <c r="I15" i="1"/>
  <c r="I14" i="1"/>
  <c r="I13" i="1"/>
  <c r="I12" i="1"/>
  <c r="I11" i="1"/>
  <c r="I10" i="1"/>
  <c r="I9" i="1"/>
  <c r="I8" i="1"/>
  <c r="I7" i="1"/>
</calcChain>
</file>

<file path=xl/sharedStrings.xml><?xml version="1.0" encoding="utf-8"?>
<sst xmlns="http://schemas.openxmlformats.org/spreadsheetml/2006/main" count="97" uniqueCount="47">
  <si>
    <t>n=17</t>
  </si>
  <si>
    <t>n=31</t>
  </si>
  <si>
    <t>n=50</t>
  </si>
  <si>
    <t>n=101 (NOT ENOUGH MEMORY)</t>
  </si>
  <si>
    <t>N (global)</t>
  </si>
  <si>
    <t>SpMV + Alltoallv time (ms)</t>
  </si>
  <si>
    <t>n=101</t>
  </si>
  <si>
    <t>Actual Time</t>
  </si>
  <si>
    <t>Speedup</t>
  </si>
  <si>
    <t>GFLOPs</t>
  </si>
  <si>
    <t>N</t>
  </si>
  <si>
    <t>Time Scale</t>
  </si>
  <si>
    <t>seconds</t>
  </si>
  <si>
    <t>FLOP Count per matrix element</t>
  </si>
  <si>
    <t>NOTE: the three groups (and associated figures below) represent: actual benchmark time in milliseconds; the speedup achieved by P processors (Time 1 proc/ Time P proc); and the throughput scaling (in billions of floating point operations) achieved on itasca</t>
  </si>
  <si>
    <t>NOTE: same as above but considers ONLY the SpMV cost</t>
  </si>
  <si>
    <t>NOTE: same as above but considers ONLY the MPI cost</t>
  </si>
  <si>
    <t>STRONG SCALING: fixed global problem size and increasing number of processors</t>
  </si>
  <si>
    <t>WEAK SCALING: fixed per process problem size, increasing number of processes</t>
  </si>
  <si>
    <t>Case</t>
  </si>
  <si>
    <t>Strong scaling</t>
  </si>
  <si>
    <t>Description</t>
  </si>
  <si>
    <t xml:space="preserve">Tested N=1Million nodes in regular grid (100x100x100). Computed SpMV for X,Y,Z,L derivatives 1000 times each. So a total of 4000 iterations. Time presented as average over all iterations. </t>
  </si>
  <si>
    <t>NOTE: http://www.mcs.anl.gov/papers/P1621A.pdf  (MPI_Alltoallv is not scalable, but no efficient fix until MPI-3.</t>
  </si>
  <si>
    <t>Hardware</t>
  </si>
  <si>
    <t>tested on Itasca. 8ppn. Itasca description is: Itasca is an HP Linux cluster with 1,091 HP ProLiant BL280c G6 blade servers, each with two-socket, quad-core 2.8 GHz Intel Xeon X5560 "Nehalem EP" processors sharing 24 GB of system memory, with a 40-gigabit QDR InfiniBand (IB) interconnect. In total, Itasca consists of 8,728 compute cores and 24 TB of main memory.</t>
  </si>
  <si>
    <t xml:space="preserve">Times below are averages over all processors. Each process runs loop of 4000 SpMVs (with communication). </t>
  </si>
  <si>
    <t xml:space="preserve">To get the average: </t>
  </si>
  <si>
    <t>for d in `/bin/ls -d reg_1000000_17_*`; do  grep -r "Compute Deriv" ${d}/time_log.* | awk '{sum+=$6} END { print NR, "Average = ",sum/NR}'; done | sort -n</t>
  </si>
  <si>
    <t>NOTE: this is an unoptimized nested loop (no openmp)</t>
  </si>
  <si>
    <t>built with ICC -O3 -NDEBUG -DMPIC_IGNORE_CXX_SEEK</t>
  </si>
  <si>
    <t>Ideal</t>
  </si>
  <si>
    <t>SpMV Time (ms)</t>
  </si>
  <si>
    <t>Observed Speedup</t>
  </si>
  <si>
    <t>Processors</t>
  </si>
  <si>
    <t>Ideal (Linear)</t>
  </si>
  <si>
    <t>Efficiency</t>
  </si>
  <si>
    <t>NP</t>
  </si>
  <si>
    <t>Generate Stencils (Hash HNX=100) [ms]</t>
  </si>
  <si>
    <t>Compute 1M Weights (direct) [ms]</t>
  </si>
  <si>
    <t>Preprocessing (Stencils + Weights)</t>
  </si>
  <si>
    <t>SpMV (Average) [ms]</t>
  </si>
  <si>
    <t>Iterations required</t>
  </si>
  <si>
    <t>SpMV (4000 iters) [ms]</t>
  </si>
  <si>
    <t xml:space="preserve">for d in `/bin/ls -d reg_1000000_101_*`; do  grep -r "Stencil gen" ${d}/time_log.* |tr '_' ' '| awk '{print $4, $10}'; done | sort -n </t>
  </si>
  <si>
    <t>for d in `/bin/ls -d reg_1000000_101_*`; do  grep -r "Compute Weight" ${d}/time_log.* | awk '{sum+=$6} END { print NR, "Average = ",sum/NR}'; done | sort -n</t>
  </si>
  <si>
    <t>IMPI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</si>
</sst>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11" fontId="0" fillId="0" borderId="0" xfId="0" applyNumberFormat="1"/>
    <xf numFmtId="43" fontId="0" fillId="0" borderId="0" xfId="40" applyFont="1"/>
    <xf numFmtId="0" fontId="0" fillId="0" borderId="0" xfId="0" applyAlignment="1">
      <alignment wrapText="1"/>
    </xf>
    <xf numFmtId="43" fontId="0" fillId="0" borderId="0" xfId="40" applyNumberFormat="1" applyFont="1"/>
    <xf numFmtId="2" fontId="0" fillId="0" borderId="0" xfId="40" applyNumberFormat="1" applyFont="1"/>
    <xf numFmtId="4" fontId="4" fillId="0" borderId="0" xfId="0" applyNumberFormat="1" applyFont="1"/>
    <xf numFmtId="4" fontId="0" fillId="0" borderId="0" xfId="0" applyNumberFormat="1"/>
    <xf numFmtId="9" fontId="0" fillId="0" borderId="0" xfId="41" applyFont="1"/>
    <xf numFmtId="10" fontId="0" fillId="0" borderId="0" xfId="41" applyNumberFormat="1" applyFont="1"/>
  </cellXfs>
  <cellStyles count="118">
    <cellStyle name="Comma" xfId="40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Normal" xfId="0" builtinId="0"/>
    <cellStyle name="Percent" xfId="4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 of SpMV + MPI Communication on Itasca</a:t>
            </a:r>
            <a:br>
              <a:rPr lang="en-US"/>
            </a:br>
            <a:r>
              <a:rPr lang="en-US"/>
              <a:t>N=4096000 grid points; IMPI (MPI_Alltoallv)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nodes'!$B$6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nodes'!$B$7:$B$17</c:f>
              <c:numCache>
                <c:formatCode>0.00</c:formatCode>
                <c:ptCount val="11"/>
                <c:pt idx="0">
                  <c:v>153.716</c:v>
                </c:pt>
                <c:pt idx="1">
                  <c:v>80.6431</c:v>
                </c:pt>
                <c:pt idx="2">
                  <c:v>64.1872</c:v>
                </c:pt>
                <c:pt idx="3">
                  <c:v>48.4817</c:v>
                </c:pt>
                <c:pt idx="4">
                  <c:v>28.5101</c:v>
                </c:pt>
                <c:pt idx="5">
                  <c:v>16.3831</c:v>
                </c:pt>
                <c:pt idx="6">
                  <c:v>8.58422</c:v>
                </c:pt>
                <c:pt idx="7">
                  <c:v>5.19318</c:v>
                </c:pt>
                <c:pt idx="8">
                  <c:v>3.91447</c:v>
                </c:pt>
                <c:pt idx="9">
                  <c:v>4.76859</c:v>
                </c:pt>
                <c:pt idx="10">
                  <c:v>4.35393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nodes'!$C$6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nodes'!$C$7:$C$17</c:f>
              <c:numCache>
                <c:formatCode>0.00</c:formatCode>
                <c:ptCount val="11"/>
                <c:pt idx="0">
                  <c:v>229.499</c:v>
                </c:pt>
                <c:pt idx="1">
                  <c:v>122.101</c:v>
                </c:pt>
                <c:pt idx="2">
                  <c:v>90.8964</c:v>
                </c:pt>
                <c:pt idx="3">
                  <c:v>68.82299999999999</c:v>
                </c:pt>
                <c:pt idx="4">
                  <c:v>40.6879</c:v>
                </c:pt>
                <c:pt idx="5">
                  <c:v>21.225</c:v>
                </c:pt>
                <c:pt idx="6">
                  <c:v>11.7661</c:v>
                </c:pt>
                <c:pt idx="7">
                  <c:v>7.16171</c:v>
                </c:pt>
                <c:pt idx="8">
                  <c:v>4.587</c:v>
                </c:pt>
                <c:pt idx="9">
                  <c:v>3.63713</c:v>
                </c:pt>
                <c:pt idx="10">
                  <c:v>3.78931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nodes'!$D$6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nodes'!$D$7:$D$17</c:f>
              <c:numCache>
                <c:formatCode>0.00</c:formatCode>
                <c:ptCount val="11"/>
                <c:pt idx="0">
                  <c:v>338.272</c:v>
                </c:pt>
                <c:pt idx="1">
                  <c:v>193.862</c:v>
                </c:pt>
                <c:pt idx="2">
                  <c:v>154.841</c:v>
                </c:pt>
                <c:pt idx="3">
                  <c:v>107.899</c:v>
                </c:pt>
                <c:pt idx="4">
                  <c:v>53.8627</c:v>
                </c:pt>
                <c:pt idx="5">
                  <c:v>29.0168</c:v>
                </c:pt>
                <c:pt idx="6">
                  <c:v>15.635</c:v>
                </c:pt>
                <c:pt idx="7">
                  <c:v>9.81571</c:v>
                </c:pt>
                <c:pt idx="8">
                  <c:v>5.86388</c:v>
                </c:pt>
                <c:pt idx="9">
                  <c:v>4.19313</c:v>
                </c:pt>
                <c:pt idx="10">
                  <c:v>5.00573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699688"/>
        <c:axId val="2131702760"/>
      </c:scatterChart>
      <c:valAx>
        <c:axId val="213169968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1702760"/>
        <c:crosses val="autoZero"/>
        <c:crossBetween val="midCat"/>
      </c:valAx>
      <c:valAx>
        <c:axId val="2131702760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131699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Weak Scaling</a:t>
            </a:r>
            <a:r>
              <a:rPr lang="en-US" baseline="0"/>
              <a:t> of SpMV + MPI Communication on Itasca </a:t>
            </a:r>
            <a:br>
              <a:rPr lang="en-US" baseline="0"/>
            </a:br>
            <a:r>
              <a:rPr lang="en-US" baseline="0"/>
              <a:t>Np = 4000 points; IMPI (MPI_Alltoallv)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'Weak 4000 nodes per proc'!$C$3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'Weak 4000 nodes per proc'!$A$4:$A$14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proc'!$C$4:$C$14</c:f>
              <c:numCache>
                <c:formatCode>0.00</c:formatCode>
                <c:ptCount val="11"/>
                <c:pt idx="0">
                  <c:v>0.1052</c:v>
                </c:pt>
                <c:pt idx="1">
                  <c:v>0.10895</c:v>
                </c:pt>
                <c:pt idx="2">
                  <c:v>0.113125</c:v>
                </c:pt>
                <c:pt idx="3">
                  <c:v>0.2712</c:v>
                </c:pt>
                <c:pt idx="4">
                  <c:v>0.359656</c:v>
                </c:pt>
                <c:pt idx="5">
                  <c:v>0.509678</c:v>
                </c:pt>
                <c:pt idx="6">
                  <c:v>0.52807</c:v>
                </c:pt>
                <c:pt idx="7">
                  <c:v>0.866952</c:v>
                </c:pt>
                <c:pt idx="8">
                  <c:v>1.14742</c:v>
                </c:pt>
                <c:pt idx="9">
                  <c:v>2.25782</c:v>
                </c:pt>
                <c:pt idx="10">
                  <c:v>4.77713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'Weak 4000 nodes per proc'!$D$3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'Weak 4000 nodes per proc'!$A$4:$A$14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proc'!$D$4:$D$14</c:f>
              <c:numCache>
                <c:formatCode>0.00</c:formatCode>
                <c:ptCount val="11"/>
                <c:pt idx="0">
                  <c:v>0.1589</c:v>
                </c:pt>
                <c:pt idx="1">
                  <c:v>0.1881</c:v>
                </c:pt>
                <c:pt idx="2">
                  <c:v>0.222575</c:v>
                </c:pt>
                <c:pt idx="3">
                  <c:v>0.46405</c:v>
                </c:pt>
                <c:pt idx="4">
                  <c:v>0.566569</c:v>
                </c:pt>
                <c:pt idx="5">
                  <c:v>0.699859</c:v>
                </c:pt>
                <c:pt idx="6">
                  <c:v>0.778722</c:v>
                </c:pt>
                <c:pt idx="7">
                  <c:v>1.10256</c:v>
                </c:pt>
                <c:pt idx="8">
                  <c:v>1.3886</c:v>
                </c:pt>
                <c:pt idx="9">
                  <c:v>3.00964</c:v>
                </c:pt>
                <c:pt idx="10">
                  <c:v>3.79612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'Weak 4000 nodes per proc'!$E$3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'Weak 4000 nodes per proc'!$A$4:$A$14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proc'!$E$4:$E$14</c:f>
              <c:numCache>
                <c:formatCode>0.00</c:formatCode>
                <c:ptCount val="11"/>
                <c:pt idx="0">
                  <c:v>0.255</c:v>
                </c:pt>
                <c:pt idx="1">
                  <c:v>0.30735</c:v>
                </c:pt>
                <c:pt idx="2">
                  <c:v>0.397475</c:v>
                </c:pt>
                <c:pt idx="3">
                  <c:v>0.753862</c:v>
                </c:pt>
                <c:pt idx="4">
                  <c:v>0.8861</c:v>
                </c:pt>
                <c:pt idx="5">
                  <c:v>1.07621</c:v>
                </c:pt>
                <c:pt idx="6">
                  <c:v>1.23354</c:v>
                </c:pt>
                <c:pt idx="7">
                  <c:v>1.83379</c:v>
                </c:pt>
                <c:pt idx="8">
                  <c:v>1.93195</c:v>
                </c:pt>
                <c:pt idx="9">
                  <c:v>3.04581</c:v>
                </c:pt>
                <c:pt idx="10">
                  <c:v>5.35944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'Weak 4000 nodes per proc'!$F$3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'Weak 4000 nodes per proc'!$A$4:$A$14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proc'!$F$4:$F$14</c:f>
              <c:numCache>
                <c:formatCode>0.00</c:formatCode>
                <c:ptCount val="11"/>
                <c:pt idx="0">
                  <c:v>0.5398</c:v>
                </c:pt>
                <c:pt idx="1">
                  <c:v>0.60915</c:v>
                </c:pt>
                <c:pt idx="2">
                  <c:v>0.906425</c:v>
                </c:pt>
                <c:pt idx="3">
                  <c:v>1.40312</c:v>
                </c:pt>
                <c:pt idx="4">
                  <c:v>1.58438</c:v>
                </c:pt>
                <c:pt idx="5">
                  <c:v>1.73803</c:v>
                </c:pt>
                <c:pt idx="6">
                  <c:v>1.99861</c:v>
                </c:pt>
                <c:pt idx="7">
                  <c:v>2.68349</c:v>
                </c:pt>
                <c:pt idx="8">
                  <c:v>3.03744</c:v>
                </c:pt>
                <c:pt idx="9">
                  <c:v>4.75886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022680"/>
        <c:axId val="2131017096"/>
      </c:scatterChart>
      <c:valAx>
        <c:axId val="213102268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1017096"/>
        <c:crosses val="autoZero"/>
        <c:crossBetween val="midCat"/>
      </c:valAx>
      <c:valAx>
        <c:axId val="2131017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31022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Weak Scaling</a:t>
            </a:r>
            <a:r>
              <a:rPr lang="en-US" baseline="0"/>
              <a:t> of SpMV (no MPI Communication) on Itasca </a:t>
            </a:r>
            <a:br>
              <a:rPr lang="en-US" baseline="0"/>
            </a:br>
            <a:r>
              <a:rPr lang="en-US" baseline="0"/>
              <a:t>Np = 4000 points; IMPI (MPI_Alltoallv)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'Weak 4000 nodes per proc'!$C$3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'Weak 4000 nodes per proc'!$A$35:$A$45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proc'!$C$35:$C$45</c:f>
              <c:numCache>
                <c:formatCode>0.00</c:formatCode>
                <c:ptCount val="11"/>
                <c:pt idx="0">
                  <c:v>0.1033</c:v>
                </c:pt>
                <c:pt idx="1">
                  <c:v>0.1044</c:v>
                </c:pt>
                <c:pt idx="2">
                  <c:v>0.10835</c:v>
                </c:pt>
                <c:pt idx="3">
                  <c:v>0.16885</c:v>
                </c:pt>
                <c:pt idx="4">
                  <c:v>0.161</c:v>
                </c:pt>
                <c:pt idx="5">
                  <c:v>0.173597</c:v>
                </c:pt>
                <c:pt idx="6">
                  <c:v>0.176522</c:v>
                </c:pt>
                <c:pt idx="7">
                  <c:v>0.179677</c:v>
                </c:pt>
                <c:pt idx="8">
                  <c:v>0.181036</c:v>
                </c:pt>
                <c:pt idx="9">
                  <c:v>0.183057</c:v>
                </c:pt>
                <c:pt idx="10">
                  <c:v>0.187686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'Weak 4000 nodes per proc'!$D$3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'Weak 4000 nodes per proc'!$A$35:$A$45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proc'!$D$35:$D$45</c:f>
              <c:numCache>
                <c:formatCode>0.00</c:formatCode>
                <c:ptCount val="11"/>
                <c:pt idx="0">
                  <c:v>0.1568</c:v>
                </c:pt>
                <c:pt idx="1">
                  <c:v>0.1597</c:v>
                </c:pt>
                <c:pt idx="2">
                  <c:v>0.181475</c:v>
                </c:pt>
                <c:pt idx="3">
                  <c:v>0.312188</c:v>
                </c:pt>
                <c:pt idx="4">
                  <c:v>0.322313</c:v>
                </c:pt>
                <c:pt idx="5">
                  <c:v>0.345166</c:v>
                </c:pt>
                <c:pt idx="6">
                  <c:v>0.345</c:v>
                </c:pt>
                <c:pt idx="7">
                  <c:v>0.349085</c:v>
                </c:pt>
                <c:pt idx="8">
                  <c:v>0.3612</c:v>
                </c:pt>
                <c:pt idx="9">
                  <c:v>0.33571</c:v>
                </c:pt>
                <c:pt idx="10">
                  <c:v>0.334783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'Weak 4000 nodes per proc'!$E$3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'Weak 4000 nodes per proc'!$A$35:$A$45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proc'!$E$35:$E$45</c:f>
              <c:numCache>
                <c:formatCode>0.00</c:formatCode>
                <c:ptCount val="11"/>
                <c:pt idx="0">
                  <c:v>0.2523</c:v>
                </c:pt>
                <c:pt idx="1">
                  <c:v>0.2529</c:v>
                </c:pt>
                <c:pt idx="2">
                  <c:v>0.302525</c:v>
                </c:pt>
                <c:pt idx="3">
                  <c:v>0.570712</c:v>
                </c:pt>
                <c:pt idx="4">
                  <c:v>0.553594</c:v>
                </c:pt>
                <c:pt idx="5">
                  <c:v>0.586316</c:v>
                </c:pt>
                <c:pt idx="6">
                  <c:v>0.586678</c:v>
                </c:pt>
                <c:pt idx="7">
                  <c:v>0.584844</c:v>
                </c:pt>
                <c:pt idx="8">
                  <c:v>0.581707</c:v>
                </c:pt>
                <c:pt idx="9">
                  <c:v>0.570062</c:v>
                </c:pt>
                <c:pt idx="10">
                  <c:v>0.56122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'Weak 4000 nodes per proc'!$F$3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'Weak 4000 nodes per proc'!$A$35:$A$45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proc'!$F$35:$F$45</c:f>
              <c:numCache>
                <c:formatCode>0.00</c:formatCode>
                <c:ptCount val="11"/>
                <c:pt idx="0">
                  <c:v>0.5356</c:v>
                </c:pt>
                <c:pt idx="1">
                  <c:v>0.53485</c:v>
                </c:pt>
                <c:pt idx="2">
                  <c:v>0.732475</c:v>
                </c:pt>
                <c:pt idx="3">
                  <c:v>1.14389</c:v>
                </c:pt>
                <c:pt idx="4">
                  <c:v>1.10548</c:v>
                </c:pt>
                <c:pt idx="5">
                  <c:v>1.14844</c:v>
                </c:pt>
                <c:pt idx="6">
                  <c:v>1.15273</c:v>
                </c:pt>
                <c:pt idx="7">
                  <c:v>1.15449</c:v>
                </c:pt>
                <c:pt idx="8">
                  <c:v>1.14771</c:v>
                </c:pt>
                <c:pt idx="9">
                  <c:v>1.12569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974632"/>
        <c:axId val="2130969048"/>
      </c:scatterChart>
      <c:valAx>
        <c:axId val="213097463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969048"/>
        <c:crosses val="autoZero"/>
        <c:crossBetween val="midCat"/>
      </c:valAx>
      <c:valAx>
        <c:axId val="2130969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30974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Weak Scaling</a:t>
            </a:r>
            <a:r>
              <a:rPr lang="en-US" baseline="0"/>
              <a:t> of MPI Communication (No SpMV) on Itasca </a:t>
            </a:r>
            <a:br>
              <a:rPr lang="en-US" baseline="0"/>
            </a:br>
            <a:r>
              <a:rPr lang="en-US" baseline="0"/>
              <a:t>Np = 4000 points; IMPI (MPI_Alltoallv)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'Weak 4000 nodes per proc'!$C$3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'Weak 4000 nodes per proc'!$A$74:$A$84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proc'!$C$74:$C$84</c:f>
              <c:numCache>
                <c:formatCode>0.00</c:formatCode>
                <c:ptCount val="11"/>
                <c:pt idx="0">
                  <c:v>0.001</c:v>
                </c:pt>
                <c:pt idx="1">
                  <c:v>0.00355</c:v>
                </c:pt>
                <c:pt idx="2">
                  <c:v>0.003775</c:v>
                </c:pt>
                <c:pt idx="3">
                  <c:v>0.101125</c:v>
                </c:pt>
                <c:pt idx="4">
                  <c:v>0.197325</c:v>
                </c:pt>
                <c:pt idx="5">
                  <c:v>0.334787</c:v>
                </c:pt>
                <c:pt idx="6">
                  <c:v>0.350241</c:v>
                </c:pt>
                <c:pt idx="7">
                  <c:v>0.685974</c:v>
                </c:pt>
                <c:pt idx="8">
                  <c:v>0.965032</c:v>
                </c:pt>
                <c:pt idx="9">
                  <c:v>2.07339</c:v>
                </c:pt>
                <c:pt idx="10">
                  <c:v>4.58807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'Weak 4000 nodes per proc'!$D$3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'Weak 4000 nodes per proc'!$A$74:$A$84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proc'!$D$74:$D$84</c:f>
              <c:numCache>
                <c:formatCode>0.00</c:formatCode>
                <c:ptCount val="11"/>
                <c:pt idx="0">
                  <c:v>0.0011</c:v>
                </c:pt>
                <c:pt idx="1">
                  <c:v>0.02735</c:v>
                </c:pt>
                <c:pt idx="2">
                  <c:v>0.04</c:v>
                </c:pt>
                <c:pt idx="3">
                  <c:v>0.150487</c:v>
                </c:pt>
                <c:pt idx="4">
                  <c:v>0.242738</c:v>
                </c:pt>
                <c:pt idx="5">
                  <c:v>0.353197</c:v>
                </c:pt>
                <c:pt idx="6">
                  <c:v>0.432177</c:v>
                </c:pt>
                <c:pt idx="7">
                  <c:v>0.751938</c:v>
                </c:pt>
                <c:pt idx="8">
                  <c:v>1.02581</c:v>
                </c:pt>
                <c:pt idx="9">
                  <c:v>2.67237</c:v>
                </c:pt>
                <c:pt idx="10">
                  <c:v>3.45975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'Weak 4000 nodes per proc'!$E$3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'Weak 4000 nodes per proc'!$A$74:$A$84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proc'!$E$74:$E$84</c:f>
              <c:numCache>
                <c:formatCode>0.00</c:formatCode>
                <c:ptCount val="11"/>
                <c:pt idx="0">
                  <c:v>0.0016</c:v>
                </c:pt>
                <c:pt idx="1">
                  <c:v>0.0534</c:v>
                </c:pt>
                <c:pt idx="2">
                  <c:v>0.0938</c:v>
                </c:pt>
                <c:pt idx="3">
                  <c:v>0.181413</c:v>
                </c:pt>
                <c:pt idx="4">
                  <c:v>0.330725</c:v>
                </c:pt>
                <c:pt idx="5">
                  <c:v>0.488059</c:v>
                </c:pt>
                <c:pt idx="6">
                  <c:v>0.644934</c:v>
                </c:pt>
                <c:pt idx="7">
                  <c:v>1.24703</c:v>
                </c:pt>
                <c:pt idx="8">
                  <c:v>1.3483</c:v>
                </c:pt>
                <c:pt idx="9">
                  <c:v>2.47378</c:v>
                </c:pt>
                <c:pt idx="10">
                  <c:v>4.79623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'Weak 4000 nodes per proc'!$F$3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'Weak 4000 nodes per proc'!$A$74:$A$84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proc'!$F$74:$F$84</c:f>
              <c:numCache>
                <c:formatCode>0.00</c:formatCode>
                <c:ptCount val="11"/>
                <c:pt idx="0">
                  <c:v>0.003</c:v>
                </c:pt>
                <c:pt idx="1">
                  <c:v>0.07305</c:v>
                </c:pt>
                <c:pt idx="2">
                  <c:v>0.1724</c:v>
                </c:pt>
                <c:pt idx="3">
                  <c:v>0.257175</c:v>
                </c:pt>
                <c:pt idx="4">
                  <c:v>0.476619</c:v>
                </c:pt>
                <c:pt idx="5">
                  <c:v>0.587441</c:v>
                </c:pt>
                <c:pt idx="6">
                  <c:v>0.843711</c:v>
                </c:pt>
                <c:pt idx="7">
                  <c:v>1.52686</c:v>
                </c:pt>
                <c:pt idx="8">
                  <c:v>1.88753</c:v>
                </c:pt>
                <c:pt idx="9">
                  <c:v>3.63086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927480"/>
        <c:axId val="2130921896"/>
      </c:scatterChart>
      <c:valAx>
        <c:axId val="213092748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921896"/>
        <c:crosses val="autoZero"/>
        <c:crossBetween val="midCat"/>
      </c:valAx>
      <c:valAx>
        <c:axId val="2130921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30927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CPU SpMV on Itasca With Intel MPI (N=100^3 points; 3D)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1M nodes'!$B$6</c:f>
              <c:strCache>
                <c:ptCount val="1"/>
                <c:pt idx="0">
                  <c:v>Ideal (Linear)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nodes'!$B$7:$B$17</c:f>
              <c:numCache>
                <c:formatCode>0.00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1M nodes'!$D$6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nodes'!$D$7:$D$17</c:f>
              <c:numCache>
                <c:formatCode>0.00</c:formatCode>
                <c:ptCount val="11"/>
                <c:pt idx="0">
                  <c:v>1.0</c:v>
                </c:pt>
                <c:pt idx="1">
                  <c:v>1.268365039933968</c:v>
                </c:pt>
                <c:pt idx="2">
                  <c:v>1.887629514461706</c:v>
                </c:pt>
                <c:pt idx="3">
                  <c:v>2.450424078082751</c:v>
                </c:pt>
                <c:pt idx="4">
                  <c:v>4.232417594845928</c:v>
                </c:pt>
                <c:pt idx="5">
                  <c:v>7.514806738690297</c:v>
                </c:pt>
                <c:pt idx="6">
                  <c:v>14.00903717927262</c:v>
                </c:pt>
                <c:pt idx="7">
                  <c:v>23.1629383665385</c:v>
                </c:pt>
                <c:pt idx="8">
                  <c:v>20.06130171543895</c:v>
                </c:pt>
                <c:pt idx="9">
                  <c:v>18.90040939043013</c:v>
                </c:pt>
                <c:pt idx="10">
                  <c:v>9.319247175737121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1M nodes'!$F$6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nodes'!$F$7:$F$17</c:f>
              <c:numCache>
                <c:formatCode>0.00</c:formatCode>
                <c:ptCount val="11"/>
                <c:pt idx="0">
                  <c:v>1.0</c:v>
                </c:pt>
                <c:pt idx="1">
                  <c:v>1.766565120588745</c:v>
                </c:pt>
                <c:pt idx="2">
                  <c:v>2.201084722112633</c:v>
                </c:pt>
                <c:pt idx="3">
                  <c:v>3.000951210812096</c:v>
                </c:pt>
                <c:pt idx="4">
                  <c:v>5.082506257012168</c:v>
                </c:pt>
                <c:pt idx="5">
                  <c:v>9.419478783828933</c:v>
                </c:pt>
                <c:pt idx="6">
                  <c:v>17.25737970735138</c:v>
                </c:pt>
                <c:pt idx="7">
                  <c:v>27.91395437022057</c:v>
                </c:pt>
                <c:pt idx="8">
                  <c:v>36.43869237908631</c:v>
                </c:pt>
                <c:pt idx="9">
                  <c:v>25.64579109590698</c:v>
                </c:pt>
                <c:pt idx="10">
                  <c:v>14.44516213431884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'Strong 1M nodes'!$H$6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nodes'!$H$7:$H$17</c:f>
              <c:numCache>
                <c:formatCode>0.00</c:formatCode>
                <c:ptCount val="11"/>
                <c:pt idx="0">
                  <c:v>1.0</c:v>
                </c:pt>
                <c:pt idx="1">
                  <c:v>1.45595506592644</c:v>
                </c:pt>
                <c:pt idx="2">
                  <c:v>2.201495273611819</c:v>
                </c:pt>
                <c:pt idx="3">
                  <c:v>2.872942082659032</c:v>
                </c:pt>
                <c:pt idx="4">
                  <c:v>5.195886950954388</c:v>
                </c:pt>
                <c:pt idx="5">
                  <c:v>9.329365811261833</c:v>
                </c:pt>
                <c:pt idx="6">
                  <c:v>16.31778389581465</c:v>
                </c:pt>
                <c:pt idx="7">
                  <c:v>27.61733986021309</c:v>
                </c:pt>
                <c:pt idx="8">
                  <c:v>30.22679087433796</c:v>
                </c:pt>
                <c:pt idx="9">
                  <c:v>29.77430604551777</c:v>
                </c:pt>
                <c:pt idx="10">
                  <c:v>18.88953118085947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'Strong 1M nodes'!$J$6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nodes'!$J$7:$J$17</c:f>
              <c:numCache>
                <c:formatCode>0.00</c:formatCode>
                <c:ptCount val="11"/>
                <c:pt idx="0">
                  <c:v>1.0</c:v>
                </c:pt>
                <c:pt idx="1">
                  <c:v>1.913305441611979</c:v>
                </c:pt>
                <c:pt idx="2">
                  <c:v>2.802006305054857</c:v>
                </c:pt>
                <c:pt idx="3">
                  <c:v>3.801654011791154</c:v>
                </c:pt>
                <c:pt idx="4">
                  <c:v>6.77116415942367</c:v>
                </c:pt>
                <c:pt idx="5">
                  <c:v>13.28301827272656</c:v>
                </c:pt>
                <c:pt idx="6">
                  <c:v>23.95288777141297</c:v>
                </c:pt>
                <c:pt idx="7">
                  <c:v>40.16904243470712</c:v>
                </c:pt>
                <c:pt idx="8">
                  <c:v>55.78297531281257</c:v>
                </c:pt>
                <c:pt idx="9">
                  <c:v>55.04212390768688</c:v>
                </c:pt>
                <c:pt idx="10">
                  <c:v>31.58479024421346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105784"/>
        <c:axId val="-2130457448"/>
      </c:scatterChart>
      <c:valAx>
        <c:axId val="-214110578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</a:t>
                </a:r>
                <a:r>
                  <a:rPr lang="en-US" baseline="0"/>
                  <a:t> Count (8 ppn)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0457448"/>
        <c:crosses val="autoZero"/>
        <c:crossBetween val="midCat"/>
      </c:valAx>
      <c:valAx>
        <c:axId val="-213045744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-2141105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(ms) per SpMV</a:t>
            </a:r>
            <a:r>
              <a:rPr lang="en-US" baseline="0"/>
              <a:t> (N=100^3 points, with MPI_Alltoallv Collective)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9415790001916"/>
          <c:y val="0.086183574879227"/>
          <c:w val="0.831730184943568"/>
          <c:h val="0.81846064894062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'Strong 1M nodes'!$C$6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nodes'!$C$7:$C$17</c:f>
              <c:numCache>
                <c:formatCode>0.00</c:formatCode>
                <c:ptCount val="11"/>
                <c:pt idx="0">
                  <c:v>31.8092</c:v>
                </c:pt>
                <c:pt idx="1">
                  <c:v>25.0789</c:v>
                </c:pt>
                <c:pt idx="2">
                  <c:v>16.8514</c:v>
                </c:pt>
                <c:pt idx="3">
                  <c:v>12.9811</c:v>
                </c:pt>
                <c:pt idx="4">
                  <c:v>7.51561</c:v>
                </c:pt>
                <c:pt idx="5">
                  <c:v>4.23287</c:v>
                </c:pt>
                <c:pt idx="6">
                  <c:v>2.27062</c:v>
                </c:pt>
                <c:pt idx="7">
                  <c:v>1.37328</c:v>
                </c:pt>
                <c:pt idx="8">
                  <c:v>1.5856</c:v>
                </c:pt>
                <c:pt idx="9">
                  <c:v>1.68299</c:v>
                </c:pt>
                <c:pt idx="10">
                  <c:v>3.41328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1M nodes'!$E$6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nodes'!$E$7:$E$17</c:f>
              <c:numCache>
                <c:formatCode>0.00</c:formatCode>
                <c:ptCount val="11"/>
                <c:pt idx="0">
                  <c:v>53.0019</c:v>
                </c:pt>
                <c:pt idx="1">
                  <c:v>30.0028</c:v>
                </c:pt>
                <c:pt idx="2">
                  <c:v>24.0799</c:v>
                </c:pt>
                <c:pt idx="3">
                  <c:v>17.6617</c:v>
                </c:pt>
                <c:pt idx="4">
                  <c:v>10.4283</c:v>
                </c:pt>
                <c:pt idx="5">
                  <c:v>5.62684</c:v>
                </c:pt>
                <c:pt idx="6">
                  <c:v>3.07126</c:v>
                </c:pt>
                <c:pt idx="7">
                  <c:v>1.89876</c:v>
                </c:pt>
                <c:pt idx="8">
                  <c:v>1.45455</c:v>
                </c:pt>
                <c:pt idx="9">
                  <c:v>2.06669</c:v>
                </c:pt>
                <c:pt idx="10">
                  <c:v>3.66918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1M nodes'!$G$6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nodes'!$G$7:$G$17</c:f>
              <c:numCache>
                <c:formatCode>0.00</c:formatCode>
                <c:ptCount val="11"/>
                <c:pt idx="0">
                  <c:v>73.8507</c:v>
                </c:pt>
                <c:pt idx="1">
                  <c:v>50.7232</c:v>
                </c:pt>
                <c:pt idx="2">
                  <c:v>33.5457</c:v>
                </c:pt>
                <c:pt idx="3">
                  <c:v>25.7056</c:v>
                </c:pt>
                <c:pt idx="4">
                  <c:v>14.2133</c:v>
                </c:pt>
                <c:pt idx="5">
                  <c:v>7.91594</c:v>
                </c:pt>
                <c:pt idx="6">
                  <c:v>4.52578</c:v>
                </c:pt>
                <c:pt idx="7">
                  <c:v>2.67407</c:v>
                </c:pt>
                <c:pt idx="8">
                  <c:v>2.44322</c:v>
                </c:pt>
                <c:pt idx="9">
                  <c:v>2.48035</c:v>
                </c:pt>
                <c:pt idx="10" formatCode="General">
                  <c:v>3.90961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'Strong 1M nodes'!$I$6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nodes'!$I$7:$I$17</c:f>
              <c:numCache>
                <c:formatCode>0.00</c:formatCode>
                <c:ptCount val="11"/>
                <c:pt idx="0">
                  <c:v>168.43</c:v>
                </c:pt>
                <c:pt idx="1">
                  <c:v>88.0309</c:v>
                </c:pt>
                <c:pt idx="2">
                  <c:v>60.1105</c:v>
                </c:pt>
                <c:pt idx="3">
                  <c:v>44.3044</c:v>
                </c:pt>
                <c:pt idx="4">
                  <c:v>24.8746</c:v>
                </c:pt>
                <c:pt idx="5">
                  <c:v>12.6801</c:v>
                </c:pt>
                <c:pt idx="6">
                  <c:v>7.03172</c:v>
                </c:pt>
                <c:pt idx="7">
                  <c:v>4.19303</c:v>
                </c:pt>
                <c:pt idx="8">
                  <c:v>3.01938</c:v>
                </c:pt>
                <c:pt idx="9">
                  <c:v>3.06002</c:v>
                </c:pt>
                <c:pt idx="10">
                  <c:v>5.33263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239672"/>
        <c:axId val="2144728392"/>
      </c:scatterChart>
      <c:valAx>
        <c:axId val="213723967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</a:t>
                </a:r>
                <a:r>
                  <a:rPr lang="en-US" baseline="0"/>
                  <a:t> Count (8 ppn)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4728392"/>
        <c:crosses val="autoZero"/>
        <c:crossBetween val="midCat"/>
      </c:valAx>
      <c:valAx>
        <c:axId val="214472839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137239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CPU SpMV on Itasca With Intel MPI (N=100^3 points; 3D)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1M nodes'!$B$6</c:f>
              <c:strCache>
                <c:ptCount val="1"/>
                <c:pt idx="0">
                  <c:v>Ideal (Linear)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nodes'!$B$7:$B$17</c:f>
              <c:numCache>
                <c:formatCode>0.00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'Strong 1M nodes'!$D$6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nodes'!$D$7:$D$17</c:f>
              <c:numCache>
                <c:formatCode>0.00</c:formatCode>
                <c:ptCount val="11"/>
                <c:pt idx="0">
                  <c:v>1.0</c:v>
                </c:pt>
                <c:pt idx="1">
                  <c:v>1.268365039933968</c:v>
                </c:pt>
                <c:pt idx="2">
                  <c:v>1.887629514461706</c:v>
                </c:pt>
                <c:pt idx="3">
                  <c:v>2.450424078082751</c:v>
                </c:pt>
                <c:pt idx="4">
                  <c:v>4.232417594845928</c:v>
                </c:pt>
                <c:pt idx="5">
                  <c:v>7.514806738690297</c:v>
                </c:pt>
                <c:pt idx="6">
                  <c:v>14.00903717927262</c:v>
                </c:pt>
                <c:pt idx="7">
                  <c:v>23.1629383665385</c:v>
                </c:pt>
                <c:pt idx="8">
                  <c:v>20.06130171543895</c:v>
                </c:pt>
                <c:pt idx="9">
                  <c:v>18.90040939043013</c:v>
                </c:pt>
                <c:pt idx="10">
                  <c:v>9.319247175737121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'Strong 1M nodes'!$F$6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nodes'!$F$7:$F$17</c:f>
              <c:numCache>
                <c:formatCode>0.00</c:formatCode>
                <c:ptCount val="11"/>
                <c:pt idx="0">
                  <c:v>1.0</c:v>
                </c:pt>
                <c:pt idx="1">
                  <c:v>1.766565120588745</c:v>
                </c:pt>
                <c:pt idx="2">
                  <c:v>2.201084722112633</c:v>
                </c:pt>
                <c:pt idx="3">
                  <c:v>3.000951210812096</c:v>
                </c:pt>
                <c:pt idx="4">
                  <c:v>5.082506257012168</c:v>
                </c:pt>
                <c:pt idx="5">
                  <c:v>9.419478783828933</c:v>
                </c:pt>
                <c:pt idx="6">
                  <c:v>17.25737970735138</c:v>
                </c:pt>
                <c:pt idx="7">
                  <c:v>27.91395437022057</c:v>
                </c:pt>
                <c:pt idx="8">
                  <c:v>36.43869237908631</c:v>
                </c:pt>
                <c:pt idx="9">
                  <c:v>25.64579109590698</c:v>
                </c:pt>
                <c:pt idx="10">
                  <c:v>14.44516213431884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'Strong 1M nodes'!$H$6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nodes'!$H$7:$H$17</c:f>
              <c:numCache>
                <c:formatCode>0.00</c:formatCode>
                <c:ptCount val="11"/>
                <c:pt idx="0">
                  <c:v>1.0</c:v>
                </c:pt>
                <c:pt idx="1">
                  <c:v>1.45595506592644</c:v>
                </c:pt>
                <c:pt idx="2">
                  <c:v>2.201495273611819</c:v>
                </c:pt>
                <c:pt idx="3">
                  <c:v>2.872942082659032</c:v>
                </c:pt>
                <c:pt idx="4">
                  <c:v>5.195886950954388</c:v>
                </c:pt>
                <c:pt idx="5">
                  <c:v>9.329365811261833</c:v>
                </c:pt>
                <c:pt idx="6">
                  <c:v>16.31778389581465</c:v>
                </c:pt>
                <c:pt idx="7">
                  <c:v>27.61733986021309</c:v>
                </c:pt>
                <c:pt idx="8">
                  <c:v>30.22679087433796</c:v>
                </c:pt>
                <c:pt idx="9">
                  <c:v>29.77430604551777</c:v>
                </c:pt>
                <c:pt idx="10">
                  <c:v>18.88953118085947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'Strong 1M nodes'!$J$6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nodes'!$J$7:$J$17</c:f>
              <c:numCache>
                <c:formatCode>0.00</c:formatCode>
                <c:ptCount val="11"/>
                <c:pt idx="0">
                  <c:v>1.0</c:v>
                </c:pt>
                <c:pt idx="1">
                  <c:v>1.913305441611979</c:v>
                </c:pt>
                <c:pt idx="2">
                  <c:v>2.802006305054857</c:v>
                </c:pt>
                <c:pt idx="3">
                  <c:v>3.801654011791154</c:v>
                </c:pt>
                <c:pt idx="4">
                  <c:v>6.77116415942367</c:v>
                </c:pt>
                <c:pt idx="5">
                  <c:v>13.28301827272656</c:v>
                </c:pt>
                <c:pt idx="6">
                  <c:v>23.95288777141297</c:v>
                </c:pt>
                <c:pt idx="7">
                  <c:v>40.16904243470712</c:v>
                </c:pt>
                <c:pt idx="8">
                  <c:v>55.78297531281257</c:v>
                </c:pt>
                <c:pt idx="9">
                  <c:v>55.04212390768688</c:v>
                </c:pt>
                <c:pt idx="10">
                  <c:v>31.58479024421346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7448232"/>
        <c:axId val="-2128151720"/>
      </c:scatterChart>
      <c:valAx>
        <c:axId val="-214744823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</a:t>
                </a:r>
                <a:r>
                  <a:rPr lang="en-US" baseline="0"/>
                  <a:t> Count (8 ppn)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8151720"/>
        <c:crosses val="autoZero"/>
        <c:crossBetween val="midCat"/>
      </c:valAx>
      <c:valAx>
        <c:axId val="-2128151720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-2147448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Efficiency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1M nodes'!$B$104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1M nodes'!$A$105:$A$115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nodes'!$B$105:$B$115</c:f>
              <c:numCache>
                <c:formatCode>0%</c:formatCode>
                <c:ptCount val="11"/>
                <c:pt idx="0">
                  <c:v>1.0</c:v>
                </c:pt>
                <c:pt idx="1">
                  <c:v>0.634182519966984</c:v>
                </c:pt>
                <c:pt idx="2">
                  <c:v>0.471907378615427</c:v>
                </c:pt>
                <c:pt idx="3">
                  <c:v>0.306303009760344</c:v>
                </c:pt>
                <c:pt idx="4">
                  <c:v>0.26452609967787</c:v>
                </c:pt>
                <c:pt idx="5">
                  <c:v>0.234837710584072</c:v>
                </c:pt>
                <c:pt idx="6">
                  <c:v>0.218891205926135</c:v>
                </c:pt>
                <c:pt idx="7">
                  <c:v>0.180960455988582</c:v>
                </c:pt>
                <c:pt idx="8">
                  <c:v>0.0783644598259334</c:v>
                </c:pt>
                <c:pt idx="9">
                  <c:v>0.0369148620906838</c:v>
                </c:pt>
                <c:pt idx="10">
                  <c:v>0.00910082732005578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1M nodes'!$C$104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1M nodes'!$A$105:$A$115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nodes'!$C$105:$C$115</c:f>
              <c:numCache>
                <c:formatCode>0%</c:formatCode>
                <c:ptCount val="11"/>
                <c:pt idx="0">
                  <c:v>1.0</c:v>
                </c:pt>
                <c:pt idx="1">
                  <c:v>0.394208279365718</c:v>
                </c:pt>
                <c:pt idx="2">
                  <c:v>0.132441243413855</c:v>
                </c:pt>
                <c:pt idx="3">
                  <c:v>0.0510115784112772</c:v>
                </c:pt>
                <c:pt idx="4">
                  <c:v>0.0147669738629076</c:v>
                </c:pt>
                <c:pt idx="5">
                  <c:v>0.00415845690869308</c:v>
                </c:pt>
                <c:pt idx="6">
                  <c:v>0.00111535145492499</c:v>
                </c:pt>
                <c:pt idx="7">
                  <c:v>0.000337284496309244</c:v>
                </c:pt>
                <c:pt idx="8">
                  <c:v>0.000194715679740452</c:v>
                </c:pt>
                <c:pt idx="9">
                  <c:v>0.000103337708705343</c:v>
                </c:pt>
                <c:pt idx="10">
                  <c:v>0.000104789848534386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1M nodes'!$D$104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1M nodes'!$A$105:$A$115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nodes'!$D$105:$D$115</c:f>
              <c:numCache>
                <c:formatCode>0%</c:formatCode>
                <c:ptCount val="11"/>
                <c:pt idx="0">
                  <c:v>1.0</c:v>
                </c:pt>
                <c:pt idx="1">
                  <c:v>0.883282560294372</c:v>
                </c:pt>
                <c:pt idx="2">
                  <c:v>0.550271180528158</c:v>
                </c:pt>
                <c:pt idx="3">
                  <c:v>0.375118901351512</c:v>
                </c:pt>
                <c:pt idx="4">
                  <c:v>0.31765664106326</c:v>
                </c:pt>
                <c:pt idx="5">
                  <c:v>0.294358711994654</c:v>
                </c:pt>
                <c:pt idx="6">
                  <c:v>0.269646557927365</c:v>
                </c:pt>
                <c:pt idx="7">
                  <c:v>0.218077768517348</c:v>
                </c:pt>
                <c:pt idx="8">
                  <c:v>0.142338642105806</c:v>
                </c:pt>
                <c:pt idx="9">
                  <c:v>0.0500894357341933</c:v>
                </c:pt>
                <c:pt idx="10">
                  <c:v>0.0141066036467957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'Strong 1M nodes'!$E$104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'Strong 1M nodes'!$A$105:$A$115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nodes'!$E$105:$E$115</c:f>
              <c:numCache>
                <c:formatCode>0%</c:formatCode>
                <c:ptCount val="11"/>
                <c:pt idx="0">
                  <c:v>1.0</c:v>
                </c:pt>
                <c:pt idx="1">
                  <c:v>0.28303513647624</c:v>
                </c:pt>
                <c:pt idx="2">
                  <c:v>0.11358036221343</c:v>
                </c:pt>
                <c:pt idx="3">
                  <c:v>0.041653459592958</c:v>
                </c:pt>
                <c:pt idx="4">
                  <c:v>0.0122970827460902</c:v>
                </c:pt>
                <c:pt idx="5">
                  <c:v>0.00331759333155981</c:v>
                </c:pt>
                <c:pt idx="6">
                  <c:v>0.000905409758895436</c:v>
                </c:pt>
                <c:pt idx="7">
                  <c:v>0.000279877938338059</c:v>
                </c:pt>
                <c:pt idx="8">
                  <c:v>0.000107200608610257</c:v>
                </c:pt>
                <c:pt idx="9">
                  <c:v>7.61577208788741E-5</c:v>
                </c:pt>
                <c:pt idx="10">
                  <c:v>6.7604814049119E-5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988616"/>
        <c:axId val="-2128024280"/>
      </c:scatterChart>
      <c:valAx>
        <c:axId val="-2127988616"/>
        <c:scaling>
          <c:logBase val="2.0"/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128024280"/>
        <c:crosses val="autoZero"/>
        <c:crossBetween val="midCat"/>
      </c:valAx>
      <c:valAx>
        <c:axId val="-2128024280"/>
        <c:scaling>
          <c:orientation val="minMax"/>
          <c:max val="1.0"/>
        </c:scaling>
        <c:delete val="0"/>
        <c:axPos val="l"/>
        <c:majorGridlines/>
        <c:title>
          <c:layout/>
          <c:overlay val="0"/>
        </c:title>
        <c:numFmt formatCode="0%" sourceLinked="1"/>
        <c:majorTickMark val="none"/>
        <c:minorTickMark val="none"/>
        <c:tickLblPos val="nextTo"/>
        <c:crossAx val="-2127988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Comparison on Itasca (Preprocessing vs 4000 SpMV Iterations)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'Cost comparison'!$A$5</c:f>
              <c:strCache>
                <c:ptCount val="1"/>
                <c:pt idx="0">
                  <c:v>Preprocessing (Stencils + Weights)</c:v>
                </c:pt>
              </c:strCache>
            </c:strRef>
          </c:tx>
          <c:invertIfNegative val="0"/>
          <c:cat>
            <c:numRef>
              <c:f>'Cost comparison'!$B$2:$L$2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'Cost comparison'!$B$5:$L$5</c:f>
              <c:numCache>
                <c:formatCode>General</c:formatCode>
                <c:ptCount val="11"/>
                <c:pt idx="0">
                  <c:v>521777.8203</c:v>
                </c:pt>
                <c:pt idx="1">
                  <c:v>280697.0938</c:v>
                </c:pt>
                <c:pt idx="2">
                  <c:v>160314.5859</c:v>
                </c:pt>
                <c:pt idx="3">
                  <c:v>103478.5406</c:v>
                </c:pt>
                <c:pt idx="4">
                  <c:v>71678.5031</c:v>
                </c:pt>
                <c:pt idx="5">
                  <c:v>55215.0078</c:v>
                </c:pt>
                <c:pt idx="6">
                  <c:v>47998.4456</c:v>
                </c:pt>
                <c:pt idx="7">
                  <c:v>43307.9611</c:v>
                </c:pt>
                <c:pt idx="8">
                  <c:v>42613.7064</c:v>
                </c:pt>
                <c:pt idx="9">
                  <c:v>40552.8262</c:v>
                </c:pt>
                <c:pt idx="10">
                  <c:v>40702.7906</c:v>
                </c:pt>
              </c:numCache>
            </c:numRef>
          </c:val>
        </c:ser>
        <c:ser>
          <c:idx val="5"/>
          <c:order val="1"/>
          <c:tx>
            <c:strRef>
              <c:f>'Cost comparison'!$A$8</c:f>
              <c:strCache>
                <c:ptCount val="1"/>
                <c:pt idx="0">
                  <c:v>SpMV (4000 iters) [ms]</c:v>
                </c:pt>
              </c:strCache>
            </c:strRef>
          </c:tx>
          <c:invertIfNegative val="0"/>
          <c:cat>
            <c:numRef>
              <c:f>'Cost comparison'!$B$2:$L$2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'Cost comparison'!$B$8:$L$8</c:f>
              <c:numCache>
                <c:formatCode>General</c:formatCode>
                <c:ptCount val="11"/>
                <c:pt idx="0">
                  <c:v>673721.0</c:v>
                </c:pt>
                <c:pt idx="1">
                  <c:v>352123.0</c:v>
                </c:pt>
                <c:pt idx="2">
                  <c:v>240442.0</c:v>
                </c:pt>
                <c:pt idx="3">
                  <c:v>177218.0</c:v>
                </c:pt>
                <c:pt idx="4">
                  <c:v>99498.2</c:v>
                </c:pt>
                <c:pt idx="5">
                  <c:v>50720.5</c:v>
                </c:pt>
                <c:pt idx="6">
                  <c:v>28126.9</c:v>
                </c:pt>
                <c:pt idx="7">
                  <c:v>16772.1</c:v>
                </c:pt>
                <c:pt idx="8">
                  <c:v>12077.5</c:v>
                </c:pt>
                <c:pt idx="9">
                  <c:v>12240.1</c:v>
                </c:pt>
                <c:pt idx="10">
                  <c:v>21330.5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811416"/>
        <c:axId val="-2112921800"/>
      </c:barChart>
      <c:catAx>
        <c:axId val="-2127811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Processors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2921800"/>
        <c:crosses val="autoZero"/>
        <c:auto val="1"/>
        <c:lblAlgn val="ctr"/>
        <c:lblOffset val="100"/>
        <c:noMultiLvlLbl val="0"/>
      </c:catAx>
      <c:valAx>
        <c:axId val="-2112921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7811416"/>
        <c:crosses val="autoZero"/>
        <c:crossBetween val="between"/>
        <c:dispUnits>
          <c:builtInUnit val="thousand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SpMV Iterations Required to Amortize Cost of Preprocessing (N=1M nodes)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'Cost comparison'!$A$7</c:f>
              <c:strCache>
                <c:ptCount val="1"/>
                <c:pt idx="0">
                  <c:v>Iterations required</c:v>
                </c:pt>
              </c:strCache>
            </c:strRef>
          </c:tx>
          <c:xVal>
            <c:numRef>
              <c:f>'Cost comparison'!$B$2:$L$2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'Cost comparison'!$B$7:$L$7</c:f>
              <c:numCache>
                <c:formatCode>General</c:formatCode>
                <c:ptCount val="11"/>
                <c:pt idx="0">
                  <c:v>3099.0</c:v>
                </c:pt>
                <c:pt idx="1">
                  <c:v>3189.0</c:v>
                </c:pt>
                <c:pt idx="2">
                  <c:v>2667.0</c:v>
                </c:pt>
                <c:pt idx="3">
                  <c:v>2336.0</c:v>
                </c:pt>
                <c:pt idx="4">
                  <c:v>2882.0</c:v>
                </c:pt>
                <c:pt idx="5">
                  <c:v>4355.0</c:v>
                </c:pt>
                <c:pt idx="6">
                  <c:v>6826.0</c:v>
                </c:pt>
                <c:pt idx="7">
                  <c:v>10329.0</c:v>
                </c:pt>
                <c:pt idx="8">
                  <c:v>14114.0</c:v>
                </c:pt>
                <c:pt idx="9">
                  <c:v>13253.0</c:v>
                </c:pt>
                <c:pt idx="10">
                  <c:v>7633.0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260056"/>
        <c:axId val="-2113273976"/>
      </c:scatterChart>
      <c:valAx>
        <c:axId val="-211226005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Processors</a:t>
                </a:r>
                <a:r>
                  <a:rPr lang="en-US" baseline="0"/>
                  <a:t> (8 ppn)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3273976"/>
        <c:crosses val="autoZero"/>
        <c:crossBetween val="midCat"/>
      </c:valAx>
      <c:valAx>
        <c:axId val="-2113273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SpMV Iterations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2260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</a:t>
            </a:r>
            <a:r>
              <a:rPr lang="en-US" baseline="0"/>
              <a:t> Summary on Itasca, RBF-FD Regular Grid N=100^3 (3D), 1000 Iterations 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'Cost comparison'!$A$3</c:f>
              <c:strCache>
                <c:ptCount val="1"/>
                <c:pt idx="0">
                  <c:v>Generate Stencils (Hash HNX=100) [ms]</c:v>
                </c:pt>
              </c:strCache>
            </c:strRef>
          </c:tx>
          <c:invertIfNegative val="0"/>
          <c:cat>
            <c:numRef>
              <c:f>'Cost comparison'!$B$2:$L$2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'Cost comparison'!$B$3:$L$3</c:f>
              <c:numCache>
                <c:formatCode>General</c:formatCode>
                <c:ptCount val="11"/>
                <c:pt idx="0">
                  <c:v>39545.8203</c:v>
                </c:pt>
                <c:pt idx="1">
                  <c:v>39296.0938</c:v>
                </c:pt>
                <c:pt idx="2">
                  <c:v>39630.5859</c:v>
                </c:pt>
                <c:pt idx="3">
                  <c:v>40692.1406</c:v>
                </c:pt>
                <c:pt idx="4">
                  <c:v>40050.7031</c:v>
                </c:pt>
                <c:pt idx="5">
                  <c:v>39436.0078</c:v>
                </c:pt>
                <c:pt idx="6">
                  <c:v>40137.5156</c:v>
                </c:pt>
                <c:pt idx="7">
                  <c:v>39387.3711</c:v>
                </c:pt>
                <c:pt idx="8">
                  <c:v>40614.3164</c:v>
                </c:pt>
                <c:pt idx="9">
                  <c:v>39473.9062</c:v>
                </c:pt>
                <c:pt idx="10">
                  <c:v>40202.2266</c:v>
                </c:pt>
              </c:numCache>
            </c:numRef>
          </c:val>
        </c:ser>
        <c:ser>
          <c:idx val="1"/>
          <c:order val="1"/>
          <c:tx>
            <c:strRef>
              <c:f>'Cost comparison'!$A$4</c:f>
              <c:strCache>
                <c:ptCount val="1"/>
                <c:pt idx="0">
                  <c:v>Compute 1M Weights (direct) [ms]</c:v>
                </c:pt>
              </c:strCache>
            </c:strRef>
          </c:tx>
          <c:invertIfNegative val="0"/>
          <c:cat>
            <c:numRef>
              <c:f>'Cost comparison'!$B$2:$L$2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'Cost comparison'!$B$4:$L$4</c:f>
              <c:numCache>
                <c:formatCode>General</c:formatCode>
                <c:ptCount val="11"/>
                <c:pt idx="0">
                  <c:v>482232.0</c:v>
                </c:pt>
                <c:pt idx="1">
                  <c:v>241401.0</c:v>
                </c:pt>
                <c:pt idx="2">
                  <c:v>120684.0</c:v>
                </c:pt>
                <c:pt idx="3">
                  <c:v>62786.4</c:v>
                </c:pt>
                <c:pt idx="4">
                  <c:v>31627.8</c:v>
                </c:pt>
                <c:pt idx="5">
                  <c:v>15779.0</c:v>
                </c:pt>
                <c:pt idx="6">
                  <c:v>7860.93</c:v>
                </c:pt>
                <c:pt idx="7">
                  <c:v>3920.59</c:v>
                </c:pt>
                <c:pt idx="8">
                  <c:v>1999.39</c:v>
                </c:pt>
                <c:pt idx="9">
                  <c:v>1078.92</c:v>
                </c:pt>
                <c:pt idx="10">
                  <c:v>500.564</c:v>
                </c:pt>
              </c:numCache>
            </c:numRef>
          </c:val>
        </c:ser>
        <c:ser>
          <c:idx val="5"/>
          <c:order val="2"/>
          <c:tx>
            <c:strRef>
              <c:f>'Cost comparison'!$A$8</c:f>
              <c:strCache>
                <c:ptCount val="1"/>
                <c:pt idx="0">
                  <c:v>SpMV (4000 iters) [ms]</c:v>
                </c:pt>
              </c:strCache>
            </c:strRef>
          </c:tx>
          <c:invertIfNegative val="0"/>
          <c:cat>
            <c:numRef>
              <c:f>'Cost comparison'!$B$2:$L$2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'Cost comparison'!$B$8:$L$8</c:f>
              <c:numCache>
                <c:formatCode>General</c:formatCode>
                <c:ptCount val="11"/>
                <c:pt idx="0">
                  <c:v>673721.0</c:v>
                </c:pt>
                <c:pt idx="1">
                  <c:v>352123.0</c:v>
                </c:pt>
                <c:pt idx="2">
                  <c:v>240442.0</c:v>
                </c:pt>
                <c:pt idx="3">
                  <c:v>177218.0</c:v>
                </c:pt>
                <c:pt idx="4">
                  <c:v>99498.2</c:v>
                </c:pt>
                <c:pt idx="5">
                  <c:v>50720.5</c:v>
                </c:pt>
                <c:pt idx="6">
                  <c:v>28126.9</c:v>
                </c:pt>
                <c:pt idx="7">
                  <c:v>16772.1</c:v>
                </c:pt>
                <c:pt idx="8">
                  <c:v>12077.5</c:v>
                </c:pt>
                <c:pt idx="9">
                  <c:v>12240.1</c:v>
                </c:pt>
                <c:pt idx="10">
                  <c:v>21330.5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8061288"/>
        <c:axId val="-2108069608"/>
      </c:barChart>
      <c:catAx>
        <c:axId val="-2108061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08069608"/>
        <c:crosses val="autoZero"/>
        <c:auto val="1"/>
        <c:lblAlgn val="ctr"/>
        <c:lblOffset val="100"/>
        <c:noMultiLvlLbl val="0"/>
      </c:catAx>
      <c:valAx>
        <c:axId val="-2108069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08061288"/>
        <c:crosses val="autoZero"/>
        <c:crossBetween val="between"/>
        <c:dispUnits>
          <c:builtInUnit val="thousands"/>
        </c:dispUnits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SpMV + MPI Communication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nodes'!$B$6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nodes'!$H$7:$H$17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nodes'!$I$7:$I$17</c:f>
              <c:numCache>
                <c:formatCode>_(* #,##0.00_);_(* \(#,##0.00\);_(* "-"??_);_(@_)</c:formatCode>
                <c:ptCount val="11"/>
                <c:pt idx="0">
                  <c:v>1.0</c:v>
                </c:pt>
                <c:pt idx="1">
                  <c:v>1.906127120609203</c:v>
                </c:pt>
                <c:pt idx="2">
                  <c:v>2.394807687514021</c:v>
                </c:pt>
                <c:pt idx="3">
                  <c:v>3.170598390732998</c:v>
                </c:pt>
                <c:pt idx="4">
                  <c:v>5.39163314053616</c:v>
                </c:pt>
                <c:pt idx="5">
                  <c:v>9.38259547948801</c:v>
                </c:pt>
                <c:pt idx="6">
                  <c:v>17.90681040327485</c:v>
                </c:pt>
                <c:pt idx="7">
                  <c:v>29.59959023180402</c:v>
                </c:pt>
                <c:pt idx="8">
                  <c:v>39.2686621688249</c:v>
                </c:pt>
                <c:pt idx="9">
                  <c:v>32.2351051358997</c:v>
                </c:pt>
                <c:pt idx="10">
                  <c:v>35.30511514884254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nodes'!$C$6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nodes'!$H$7:$H$17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nodes'!$J$7:$J$17</c:f>
              <c:numCache>
                <c:formatCode>_(* #,##0.00_);_(* \(#,##0.00\);_(* "-"??_);_(@_)</c:formatCode>
                <c:ptCount val="11"/>
                <c:pt idx="0">
                  <c:v>1.0</c:v>
                </c:pt>
                <c:pt idx="1">
                  <c:v>1.879583295796103</c:v>
                </c:pt>
                <c:pt idx="2">
                  <c:v>2.524841467868915</c:v>
                </c:pt>
                <c:pt idx="3">
                  <c:v>3.334626505673976</c:v>
                </c:pt>
                <c:pt idx="4">
                  <c:v>5.640472966164387</c:v>
                </c:pt>
                <c:pt idx="5">
                  <c:v>10.81267373380448</c:v>
                </c:pt>
                <c:pt idx="6">
                  <c:v>19.50510364521804</c:v>
                </c:pt>
                <c:pt idx="7">
                  <c:v>32.04527968878941</c:v>
                </c:pt>
                <c:pt idx="8">
                  <c:v>50.03248310442555</c:v>
                </c:pt>
                <c:pt idx="9">
                  <c:v>63.09892690115557</c:v>
                </c:pt>
                <c:pt idx="10">
                  <c:v>60.56485217625372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nodes'!$D$6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nodes'!$H$7:$H$17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nodes'!$K$7:$K$17</c:f>
              <c:numCache>
                <c:formatCode>_(* #,##0.00_);_(* \(#,##0.00\);_(* "-"??_);_(@_)</c:formatCode>
                <c:ptCount val="11"/>
                <c:pt idx="0">
                  <c:v>1.0</c:v>
                </c:pt>
                <c:pt idx="1">
                  <c:v>1.7449113286771</c:v>
                </c:pt>
                <c:pt idx="2">
                  <c:v>2.184641018851596</c:v>
                </c:pt>
                <c:pt idx="3">
                  <c:v>3.135080028545214</c:v>
                </c:pt>
                <c:pt idx="4">
                  <c:v>6.280264450166813</c:v>
                </c:pt>
                <c:pt idx="5">
                  <c:v>11.657798241019</c:v>
                </c:pt>
                <c:pt idx="6">
                  <c:v>21.63556124080588</c:v>
                </c:pt>
                <c:pt idx="7">
                  <c:v>34.46230583421881</c:v>
                </c:pt>
                <c:pt idx="8">
                  <c:v>57.68740151571996</c:v>
                </c:pt>
                <c:pt idx="9">
                  <c:v>80.67291021265737</c:v>
                </c:pt>
                <c:pt idx="10">
                  <c:v>67.5769568074986</c:v>
                </c:pt>
              </c:numCache>
            </c:numRef>
          </c:yVal>
          <c:smooth val="0"/>
        </c:ser>
        <c:ser>
          <c:idx val="3"/>
          <c:order val="3"/>
          <c:tx>
            <c:v>Ideal</c:v>
          </c:tx>
          <c:xVal>
            <c:numRef>
              <c:f>'Strong 4.096M nodes'!$H$7:$H$17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nodes'!$H$7:$H$17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079912"/>
        <c:axId val="2131073032"/>
      </c:scatterChart>
      <c:valAx>
        <c:axId val="213107991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1073032"/>
        <c:crosses val="autoZero"/>
        <c:crossBetween val="midCat"/>
      </c:valAx>
      <c:valAx>
        <c:axId val="213107303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2131079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(ms) per SpMV</a:t>
            </a:r>
            <a:r>
              <a:rPr lang="en-US" baseline="0"/>
              <a:t> (N=100^3 points, with IMPI; MPI_Alltoallv Collective)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'[1]Unoptimized Nested Loop'!$C$6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'[1]Unoptimized Nested Loop'!$A$7:$A$17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'[1]Unoptimized Nested Loop'!$C$7:$C$17</c:f>
              <c:numCache>
                <c:formatCode>General</c:formatCode>
                <c:ptCount val="11"/>
                <c:pt idx="0">
                  <c:v>31.8092</c:v>
                </c:pt>
                <c:pt idx="1">
                  <c:v>25.0789</c:v>
                </c:pt>
                <c:pt idx="2">
                  <c:v>16.8514</c:v>
                </c:pt>
                <c:pt idx="3">
                  <c:v>12.9811</c:v>
                </c:pt>
                <c:pt idx="4">
                  <c:v>7.51561</c:v>
                </c:pt>
                <c:pt idx="5">
                  <c:v>4.23287</c:v>
                </c:pt>
                <c:pt idx="6">
                  <c:v>2.27062</c:v>
                </c:pt>
                <c:pt idx="7">
                  <c:v>1.37328</c:v>
                </c:pt>
                <c:pt idx="8">
                  <c:v>1.5856</c:v>
                </c:pt>
                <c:pt idx="9">
                  <c:v>1.68299</c:v>
                </c:pt>
                <c:pt idx="10">
                  <c:v>3.41328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'[1]Unoptimized Nested Loop'!$E$6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'[1]Unoptimized Nested Loop'!$A$7:$A$17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'[1]Unoptimized Nested Loop'!$E$7:$E$17</c:f>
              <c:numCache>
                <c:formatCode>General</c:formatCode>
                <c:ptCount val="11"/>
                <c:pt idx="0">
                  <c:v>53.0019</c:v>
                </c:pt>
                <c:pt idx="1">
                  <c:v>30.0028</c:v>
                </c:pt>
                <c:pt idx="2">
                  <c:v>24.0799</c:v>
                </c:pt>
                <c:pt idx="3">
                  <c:v>17.6617</c:v>
                </c:pt>
                <c:pt idx="4">
                  <c:v>10.4283</c:v>
                </c:pt>
                <c:pt idx="5">
                  <c:v>5.62684</c:v>
                </c:pt>
                <c:pt idx="6">
                  <c:v>3.07126</c:v>
                </c:pt>
                <c:pt idx="7">
                  <c:v>1.89876</c:v>
                </c:pt>
                <c:pt idx="8">
                  <c:v>1.45455</c:v>
                </c:pt>
                <c:pt idx="9">
                  <c:v>2.06669</c:v>
                </c:pt>
                <c:pt idx="10">
                  <c:v>3.66918</c:v>
                </c:pt>
              </c:numCache>
            </c:numRef>
          </c:yVal>
          <c:smooth val="0"/>
        </c:ser>
        <c:ser>
          <c:idx val="6"/>
          <c:order val="2"/>
          <c:tx>
            <c:strRef>
              <c:f>'[1]Unoptimized Nested Loop'!$G$6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'[1]Unoptimized Nested Loop'!$A$7:$A$17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'[1]Unoptimized Nested Loop'!$G$7:$G$17</c:f>
              <c:numCache>
                <c:formatCode>General</c:formatCode>
                <c:ptCount val="11"/>
                <c:pt idx="0">
                  <c:v>73.8507</c:v>
                </c:pt>
                <c:pt idx="1">
                  <c:v>50.7232</c:v>
                </c:pt>
                <c:pt idx="2">
                  <c:v>33.5457</c:v>
                </c:pt>
                <c:pt idx="3">
                  <c:v>25.7056</c:v>
                </c:pt>
                <c:pt idx="4">
                  <c:v>14.2133</c:v>
                </c:pt>
                <c:pt idx="5">
                  <c:v>7.91594</c:v>
                </c:pt>
                <c:pt idx="6">
                  <c:v>4.52578</c:v>
                </c:pt>
                <c:pt idx="7">
                  <c:v>2.67407</c:v>
                </c:pt>
                <c:pt idx="8">
                  <c:v>2.44322</c:v>
                </c:pt>
                <c:pt idx="9">
                  <c:v>2.48035</c:v>
                </c:pt>
                <c:pt idx="10">
                  <c:v>3.90961</c:v>
                </c:pt>
              </c:numCache>
            </c:numRef>
          </c:yVal>
          <c:smooth val="0"/>
        </c:ser>
        <c:ser>
          <c:idx val="8"/>
          <c:order val="3"/>
          <c:tx>
            <c:strRef>
              <c:f>'[1]Unoptimized Nested Loop'!$I$6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'[1]Unoptimized Nested Loop'!$A$7:$A$17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'[1]Unoptimized Nested Loop'!$I$7:$I$17</c:f>
              <c:numCache>
                <c:formatCode>General</c:formatCode>
                <c:ptCount val="11"/>
                <c:pt idx="0">
                  <c:v>168.43</c:v>
                </c:pt>
                <c:pt idx="1">
                  <c:v>88.0309</c:v>
                </c:pt>
                <c:pt idx="2">
                  <c:v>60.1105</c:v>
                </c:pt>
                <c:pt idx="3">
                  <c:v>44.3044</c:v>
                </c:pt>
                <c:pt idx="4">
                  <c:v>24.8746</c:v>
                </c:pt>
                <c:pt idx="5">
                  <c:v>12.6801</c:v>
                </c:pt>
                <c:pt idx="6">
                  <c:v>7.03172</c:v>
                </c:pt>
                <c:pt idx="7">
                  <c:v>4.19303</c:v>
                </c:pt>
                <c:pt idx="8">
                  <c:v>3.01938</c:v>
                </c:pt>
                <c:pt idx="9">
                  <c:v>3.06002</c:v>
                </c:pt>
                <c:pt idx="10">
                  <c:v>5.33263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128680"/>
        <c:axId val="-2107125928"/>
      </c:scatterChart>
      <c:valAx>
        <c:axId val="-210712868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</a:t>
                </a:r>
                <a:r>
                  <a:rPr lang="en-US" baseline="0"/>
                  <a:t> Count (8 ppn)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07125928"/>
        <c:crosses val="autoZero"/>
        <c:crossBetween val="midCat"/>
      </c:valAx>
      <c:valAx>
        <c:axId val="-210712592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07128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(ms) per SpMV</a:t>
            </a:r>
            <a:r>
              <a:rPr lang="en-US" baseline="0"/>
              <a:t> (N=100^3 points, with OMPI; MPI_Alltoallv Collective)</a:t>
            </a:r>
            <a:endParaRPr lang="en-US"/>
          </a:p>
        </c:rich>
      </c:tx>
      <c:layout>
        <c:manualLayout>
          <c:xMode val="edge"/>
          <c:yMode val="edge"/>
          <c:x val="0.1797111340225"/>
          <c:y val="0.0154589371980676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IMPI_vs_OMPI!$B$3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IMPI_vs_OMPI!$A$4:$A$14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IMPI_vs_OMPI!$B$4:$B$14</c:f>
              <c:numCache>
                <c:formatCode>General</c:formatCode>
                <c:ptCount val="11"/>
                <c:pt idx="0">
                  <c:v>38.4957</c:v>
                </c:pt>
                <c:pt idx="1">
                  <c:v>26.5125</c:v>
                </c:pt>
                <c:pt idx="2">
                  <c:v>18.9081</c:v>
                </c:pt>
                <c:pt idx="3">
                  <c:v>14.2782</c:v>
                </c:pt>
                <c:pt idx="4">
                  <c:v>9.37736</c:v>
                </c:pt>
                <c:pt idx="5">
                  <c:v>5.13064</c:v>
                </c:pt>
                <c:pt idx="6">
                  <c:v>3.32408</c:v>
                </c:pt>
                <c:pt idx="7">
                  <c:v>2.28543</c:v>
                </c:pt>
                <c:pt idx="8">
                  <c:v>1.45031</c:v>
                </c:pt>
                <c:pt idx="9">
                  <c:v>1.67413</c:v>
                </c:pt>
                <c:pt idx="10">
                  <c:v>2.41363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IMPI_vs_OMPI!$C$3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IMPI_vs_OMPI!$A$4:$A$14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IMPI_vs_OMPI!$C$4:$C$14</c:f>
              <c:numCache>
                <c:formatCode>General</c:formatCode>
                <c:ptCount val="11"/>
                <c:pt idx="0">
                  <c:v>51.7426</c:v>
                </c:pt>
                <c:pt idx="1">
                  <c:v>31.9618</c:v>
                </c:pt>
                <c:pt idx="2">
                  <c:v>30.2704</c:v>
                </c:pt>
                <c:pt idx="3">
                  <c:v>18.468</c:v>
                </c:pt>
                <c:pt idx="4">
                  <c:v>14.6102</c:v>
                </c:pt>
                <c:pt idx="5">
                  <c:v>7.15178</c:v>
                </c:pt>
                <c:pt idx="6">
                  <c:v>4.38237</c:v>
                </c:pt>
                <c:pt idx="7">
                  <c:v>3.30406</c:v>
                </c:pt>
                <c:pt idx="8">
                  <c:v>2.56914</c:v>
                </c:pt>
                <c:pt idx="9">
                  <c:v>1.40594</c:v>
                </c:pt>
                <c:pt idx="10">
                  <c:v>3.26382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IMPI_vs_OMPI!$D$3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IMPI_vs_OMPI!$A$4:$A$14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IMPI_vs_OMPI!$D$4:$D$14</c:f>
              <c:numCache>
                <c:formatCode>General</c:formatCode>
                <c:ptCount val="11"/>
                <c:pt idx="0">
                  <c:v>91.9445</c:v>
                </c:pt>
                <c:pt idx="1">
                  <c:v>56.9798</c:v>
                </c:pt>
                <c:pt idx="2">
                  <c:v>39.106</c:v>
                </c:pt>
                <c:pt idx="3">
                  <c:v>29.6211</c:v>
                </c:pt>
                <c:pt idx="4">
                  <c:v>17.9932</c:v>
                </c:pt>
                <c:pt idx="5">
                  <c:v>11.812</c:v>
                </c:pt>
                <c:pt idx="6">
                  <c:v>6.40634</c:v>
                </c:pt>
                <c:pt idx="7">
                  <c:v>4.49497</c:v>
                </c:pt>
                <c:pt idx="8">
                  <c:v>2.5615</c:v>
                </c:pt>
                <c:pt idx="9">
                  <c:v>2.07249</c:v>
                </c:pt>
                <c:pt idx="10">
                  <c:v>2.8134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IMPI_vs_OMPI!$E$3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IMPI_vs_OMPI!$A$4:$A$14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IMPI_vs_OMPI!$E$4:$E$14</c:f>
              <c:numCache>
                <c:formatCode>General</c:formatCode>
                <c:ptCount val="11"/>
                <c:pt idx="0">
                  <c:v>151.106</c:v>
                </c:pt>
                <c:pt idx="1">
                  <c:v>99.07899999999999</c:v>
                </c:pt>
                <c:pt idx="2">
                  <c:v>88.9425</c:v>
                </c:pt>
                <c:pt idx="3">
                  <c:v>50.9381</c:v>
                </c:pt>
                <c:pt idx="4">
                  <c:v>32.6588</c:v>
                </c:pt>
                <c:pt idx="5">
                  <c:v>18.367</c:v>
                </c:pt>
                <c:pt idx="6">
                  <c:v>11.3694</c:v>
                </c:pt>
                <c:pt idx="7">
                  <c:v>6.33143</c:v>
                </c:pt>
                <c:pt idx="8">
                  <c:v>4.25437</c:v>
                </c:pt>
                <c:pt idx="9">
                  <c:v>3.7351</c:v>
                </c:pt>
                <c:pt idx="10">
                  <c:v>3.7594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941576"/>
        <c:axId val="-2112264216"/>
      </c:scatterChart>
      <c:valAx>
        <c:axId val="-214294157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</a:t>
                </a:r>
                <a:r>
                  <a:rPr lang="en-US" baseline="0"/>
                  <a:t> Count (8 ppn)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2264216"/>
        <c:crosses val="autoZero"/>
        <c:crossBetween val="midCat"/>
      </c:valAx>
      <c:valAx>
        <c:axId val="-2112264216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2941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SpMV + MPI Communication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nodes'!$B$6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nodes'!$H$7:$H$17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nodes'!$N$7:$N$17</c:f>
              <c:numCache>
                <c:formatCode>_(* #,##0.00_);_(* \(#,##0.00\);_(* "-"??_);_(@_)</c:formatCode>
                <c:ptCount val="11"/>
                <c:pt idx="0">
                  <c:v>0.905982461162143</c:v>
                </c:pt>
                <c:pt idx="1">
                  <c:v>1.726917740017435</c:v>
                </c:pt>
                <c:pt idx="2">
                  <c:v>2.169653762743974</c:v>
                </c:pt>
                <c:pt idx="3">
                  <c:v>2.872506533393013</c:v>
                </c:pt>
                <c:pt idx="4">
                  <c:v>4.884725062346326</c:v>
                </c:pt>
                <c:pt idx="5">
                  <c:v>8.500466944595347</c:v>
                </c:pt>
                <c:pt idx="6">
                  <c:v>16.22325616072282</c:v>
                </c:pt>
                <c:pt idx="7">
                  <c:v>26.81670960760074</c:v>
                </c:pt>
                <c:pt idx="8">
                  <c:v>35.57671919825672</c:v>
                </c:pt>
                <c:pt idx="9">
                  <c:v>29.20443988684287</c:v>
                </c:pt>
                <c:pt idx="10">
                  <c:v>31.98581511416123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nodes'!$C$6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nodes'!$H$7:$H$17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nodes'!$O$7:$O$17</c:f>
              <c:numCache>
                <c:formatCode>_(* #,##0.00_);_(* \(#,##0.00\);_(* "-"??_);_(@_)</c:formatCode>
                <c:ptCount val="11"/>
                <c:pt idx="0">
                  <c:v>1.106549483875747</c:v>
                </c:pt>
                <c:pt idx="1">
                  <c:v>2.079851925864653</c:v>
                </c:pt>
                <c:pt idx="2">
                  <c:v>2.79386202313843</c:v>
                </c:pt>
                <c:pt idx="3">
                  <c:v>3.689929238771922</c:v>
                </c:pt>
                <c:pt idx="4">
                  <c:v>6.241462449524306</c:v>
                </c:pt>
                <c:pt idx="5">
                  <c:v>11.96475853945819</c:v>
                </c:pt>
                <c:pt idx="6">
                  <c:v>21.58336237155897</c:v>
                </c:pt>
                <c:pt idx="7">
                  <c:v>35.45968770028387</c:v>
                </c:pt>
                <c:pt idx="8">
                  <c:v>55.36341835622412</c:v>
                </c:pt>
                <c:pt idx="9">
                  <c:v>69.82208499558718</c:v>
                </c:pt>
                <c:pt idx="10">
                  <c:v>67.01800591664446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nodes'!$D$6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nodes'!$H$7:$H$17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nodes'!$P$7:$P$17</c:f>
              <c:numCache>
                <c:formatCode>_(* #,##0.00_);_(* \(#,##0.00\);_(* "-"??_);_(@_)</c:formatCode>
                <c:ptCount val="11"/>
                <c:pt idx="0">
                  <c:v>1.210859899725665</c:v>
                </c:pt>
                <c:pt idx="1">
                  <c:v>2.11284315647213</c:v>
                </c:pt>
                <c:pt idx="2">
                  <c:v>2.645294205023217</c:v>
                </c:pt>
                <c:pt idx="3">
                  <c:v>3.796142688996191</c:v>
                </c:pt>
                <c:pt idx="4">
                  <c:v>7.604520382379644</c:v>
                </c:pt>
                <c:pt idx="5">
                  <c:v>14.1159604091423</c:v>
                </c:pt>
                <c:pt idx="6">
                  <c:v>26.19763351455069</c:v>
                </c:pt>
                <c:pt idx="7">
                  <c:v>41.72902418673738</c:v>
                </c:pt>
                <c:pt idx="8">
                  <c:v>69.85136121475882</c:v>
                </c:pt>
                <c:pt idx="9">
                  <c:v>97.68359197067585</c:v>
                </c:pt>
                <c:pt idx="10">
                  <c:v>81.82622714369333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711928"/>
        <c:axId val="-2147381272"/>
      </c:scatterChart>
      <c:valAx>
        <c:axId val="214671192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7381272"/>
        <c:crosses val="autoZero"/>
        <c:crossBetween val="midCat"/>
      </c:valAx>
      <c:valAx>
        <c:axId val="-2147381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2146711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 of SpMV (No MPI Communication) on Itasca</a:t>
            </a:r>
            <a:br>
              <a:rPr lang="en-US"/>
            </a:br>
            <a:r>
              <a:rPr lang="en-US"/>
              <a:t>N=4096000 grid points; IMPI (MPI_Alltoallv)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nodes'!$B$6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nodes'!$A$57:$A$67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nodes'!$B$57:$B$67</c:f>
              <c:numCache>
                <c:formatCode>General</c:formatCode>
                <c:ptCount val="11"/>
                <c:pt idx="0">
                  <c:v>153.708</c:v>
                </c:pt>
                <c:pt idx="1">
                  <c:v>65.37609999999999</c:v>
                </c:pt>
                <c:pt idx="2">
                  <c:v>45.2429</c:v>
                </c:pt>
                <c:pt idx="3">
                  <c:v>36.2773</c:v>
                </c:pt>
                <c:pt idx="4">
                  <c:v>17.0652</c:v>
                </c:pt>
                <c:pt idx="5">
                  <c:v>8.70798</c:v>
                </c:pt>
                <c:pt idx="6">
                  <c:v>4.21582</c:v>
                </c:pt>
                <c:pt idx="7">
                  <c:v>2.13443</c:v>
                </c:pt>
                <c:pt idx="8">
                  <c:v>1.0338</c:v>
                </c:pt>
                <c:pt idx="9">
                  <c:v>0.449596</c:v>
                </c:pt>
                <c:pt idx="10">
                  <c:v>0.187248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nodes'!$C$6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nodes'!$A$57:$A$67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nodes'!$C$57:$C$67</c:f>
              <c:numCache>
                <c:formatCode>General</c:formatCode>
                <c:ptCount val="11"/>
                <c:pt idx="0">
                  <c:v>229.491</c:v>
                </c:pt>
                <c:pt idx="1">
                  <c:v>102.828</c:v>
                </c:pt>
                <c:pt idx="2">
                  <c:v>71.77930000000001</c:v>
                </c:pt>
                <c:pt idx="3">
                  <c:v>54.812</c:v>
                </c:pt>
                <c:pt idx="4">
                  <c:v>26.7995</c:v>
                </c:pt>
                <c:pt idx="5">
                  <c:v>13.2852</c:v>
                </c:pt>
                <c:pt idx="6">
                  <c:v>6.62047</c:v>
                </c:pt>
                <c:pt idx="7">
                  <c:v>3.29734</c:v>
                </c:pt>
                <c:pt idx="8">
                  <c:v>1.65617</c:v>
                </c:pt>
                <c:pt idx="9">
                  <c:v>0.801324</c:v>
                </c:pt>
                <c:pt idx="10">
                  <c:v>0.330586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nodes'!$D$6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nodes'!$A$57:$A$67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nodes'!$D$57:$D$67</c:f>
              <c:numCache>
                <c:formatCode>General</c:formatCode>
                <c:ptCount val="11"/>
                <c:pt idx="0">
                  <c:v>338.264</c:v>
                </c:pt>
                <c:pt idx="1">
                  <c:v>161.435</c:v>
                </c:pt>
                <c:pt idx="2">
                  <c:v>121.3</c:v>
                </c:pt>
                <c:pt idx="3">
                  <c:v>85.3736</c:v>
                </c:pt>
                <c:pt idx="4">
                  <c:v>39.4875</c:v>
                </c:pt>
                <c:pt idx="5">
                  <c:v>19.6672</c:v>
                </c:pt>
                <c:pt idx="6">
                  <c:v>9.69557</c:v>
                </c:pt>
                <c:pt idx="7">
                  <c:v>4.78207</c:v>
                </c:pt>
                <c:pt idx="8">
                  <c:v>2.39753</c:v>
                </c:pt>
                <c:pt idx="9">
                  <c:v>1.2015</c:v>
                </c:pt>
                <c:pt idx="10">
                  <c:v>0.559307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522056"/>
        <c:axId val="2146490760"/>
      </c:scatterChart>
      <c:valAx>
        <c:axId val="214552205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6490760"/>
        <c:crosses val="autoZero"/>
        <c:crossBetween val="midCat"/>
      </c:valAx>
      <c:valAx>
        <c:axId val="2146490760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5522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SpMV (No MPI Communication)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nodes'!$B$6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nodes'!$H$7:$H$17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nodes'!$I$57:$I$67</c:f>
              <c:numCache>
                <c:formatCode>_(* #,##0.00_);_(* \(#,##0.00\);_(* "-"??_);_(@_)</c:formatCode>
                <c:ptCount val="11"/>
                <c:pt idx="0">
                  <c:v>1.000052046737971</c:v>
                </c:pt>
                <c:pt idx="1">
                  <c:v>2.351256804856821</c:v>
                </c:pt>
                <c:pt idx="2">
                  <c:v>3.397571773692668</c:v>
                </c:pt>
                <c:pt idx="3">
                  <c:v>4.237250291504605</c:v>
                </c:pt>
                <c:pt idx="4">
                  <c:v>9.007570963129644</c:v>
                </c:pt>
                <c:pt idx="5">
                  <c:v>17.65231431399705</c:v>
                </c:pt>
                <c:pt idx="6">
                  <c:v>36.46170851696704</c:v>
                </c:pt>
                <c:pt idx="7">
                  <c:v>72.0173535791757</c:v>
                </c:pt>
                <c:pt idx="8">
                  <c:v>148.6902689108145</c:v>
                </c:pt>
                <c:pt idx="9">
                  <c:v>341.8980595912775</c:v>
                </c:pt>
                <c:pt idx="10">
                  <c:v>820.9219858156029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nodes'!$C$6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nodes'!$H$7:$H$17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nodes'!$J$57:$J$67</c:f>
              <c:numCache>
                <c:formatCode>_(* #,##0.00_);_(* \(#,##0.00\);_(* "-"??_);_(@_)</c:formatCode>
                <c:ptCount val="11"/>
                <c:pt idx="0">
                  <c:v>1.000034859754849</c:v>
                </c:pt>
                <c:pt idx="1">
                  <c:v>2.231872641692924</c:v>
                </c:pt>
                <c:pt idx="2">
                  <c:v>3.19728668292948</c:v>
                </c:pt>
                <c:pt idx="3">
                  <c:v>4.187021090272204</c:v>
                </c:pt>
                <c:pt idx="4">
                  <c:v>8.563555290210638</c:v>
                </c:pt>
                <c:pt idx="5">
                  <c:v>17.27478698100142</c:v>
                </c:pt>
                <c:pt idx="6">
                  <c:v>34.66506154396893</c:v>
                </c:pt>
                <c:pt idx="7">
                  <c:v>69.60125434441094</c:v>
                </c:pt>
                <c:pt idx="8">
                  <c:v>138.5721272574675</c:v>
                </c:pt>
                <c:pt idx="9">
                  <c:v>286.3997583998482</c:v>
                </c:pt>
                <c:pt idx="10">
                  <c:v>694.218750945291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nodes'!$D$6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nodes'!$H$7:$H$17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nodes'!$K$57:$K$67</c:f>
              <c:numCache>
                <c:formatCode>_(* #,##0.00_);_(* \(#,##0.00\);_(* "-"??_);_(@_)</c:formatCode>
                <c:ptCount val="11"/>
                <c:pt idx="0">
                  <c:v>1.000023650166734</c:v>
                </c:pt>
                <c:pt idx="1">
                  <c:v>2.095406820082386</c:v>
                </c:pt>
                <c:pt idx="2">
                  <c:v>2.788722176422094</c:v>
                </c:pt>
                <c:pt idx="3">
                  <c:v>3.962255310775228</c:v>
                </c:pt>
                <c:pt idx="4">
                  <c:v>8.56655903767015</c:v>
                </c:pt>
                <c:pt idx="5">
                  <c:v>17.1998047510576</c:v>
                </c:pt>
                <c:pt idx="6">
                  <c:v>34.88933605760156</c:v>
                </c:pt>
                <c:pt idx="7">
                  <c:v>70.73756762238946</c:v>
                </c:pt>
                <c:pt idx="8">
                  <c:v>141.0918737200369</c:v>
                </c:pt>
                <c:pt idx="9">
                  <c:v>281.5414065751144</c:v>
                </c:pt>
                <c:pt idx="10">
                  <c:v>604.8055897744888</c:v>
                </c:pt>
              </c:numCache>
            </c:numRef>
          </c:yVal>
          <c:smooth val="0"/>
        </c:ser>
        <c:ser>
          <c:idx val="3"/>
          <c:order val="3"/>
          <c:tx>
            <c:v>Ideal</c:v>
          </c:tx>
          <c:xVal>
            <c:numRef>
              <c:f>'Strong 4.096M nodes'!$H$7:$H$17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nodes'!$H$7:$H$17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687736"/>
        <c:axId val="-2146543672"/>
      </c:scatterChart>
      <c:valAx>
        <c:axId val="-214668773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6543672"/>
        <c:crosses val="autoZero"/>
        <c:crossBetween val="midCat"/>
      </c:valAx>
      <c:valAx>
        <c:axId val="-214654367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-2146687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SpMV (No MPI Communication)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nodes'!$B$6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nodes'!$H$7:$H$17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nodes'!$N$57:$N$67</c:f>
              <c:numCache>
                <c:formatCode>_(* #,##0.00_);_(* \(#,##0.00\);_(* "-"??_);_(@_)</c:formatCode>
                <c:ptCount val="11"/>
                <c:pt idx="0">
                  <c:v>0.906029614593905</c:v>
                </c:pt>
                <c:pt idx="1">
                  <c:v>2.13019742688842</c:v>
                </c:pt>
                <c:pt idx="2">
                  <c:v>3.078140437505112</c:v>
                </c:pt>
                <c:pt idx="3">
                  <c:v>3.838874447657351</c:v>
                </c:pt>
                <c:pt idx="4">
                  <c:v>8.16070131026885</c:v>
                </c:pt>
                <c:pt idx="5">
                  <c:v>15.99268716740278</c:v>
                </c:pt>
                <c:pt idx="6">
                  <c:v>33.03366842037848</c:v>
                </c:pt>
                <c:pt idx="7">
                  <c:v>65.24645924204588</c:v>
                </c:pt>
                <c:pt idx="8">
                  <c:v>134.7107757786806</c:v>
                </c:pt>
                <c:pt idx="9">
                  <c:v>309.7536454950666</c:v>
                </c:pt>
                <c:pt idx="10">
                  <c:v>743.7409211313339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nodes'!$C$6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nodes'!$H$7:$H$17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nodes'!$O$57:$O$67</c:f>
              <c:numCache>
                <c:formatCode>_(* #,##0.00_);_(* \(#,##0.00\);_(* "-"??_);_(@_)</c:formatCode>
                <c:ptCount val="11"/>
                <c:pt idx="0">
                  <c:v>1.106588057919482</c:v>
                </c:pt>
                <c:pt idx="1">
                  <c:v>2.469677519741705</c:v>
                </c:pt>
                <c:pt idx="2">
                  <c:v>3.537955928798414</c:v>
                </c:pt>
                <c:pt idx="3">
                  <c:v>4.633146026417573</c:v>
                </c:pt>
                <c:pt idx="4">
                  <c:v>9.475997686524003</c:v>
                </c:pt>
                <c:pt idx="5">
                  <c:v>19.11540661789058</c:v>
                </c:pt>
                <c:pt idx="6">
                  <c:v>38.35860595999982</c:v>
                </c:pt>
                <c:pt idx="7">
                  <c:v>77.0172320719125</c:v>
                </c:pt>
                <c:pt idx="8">
                  <c:v>153.336915896315</c:v>
                </c:pt>
                <c:pt idx="9">
                  <c:v>316.9155048394906</c:v>
                </c:pt>
                <c:pt idx="10">
                  <c:v>768.1874005553775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nodes'!$D$6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nodes'!$H$7:$H$17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nodes'!$P$57:$P$67</c:f>
              <c:numCache>
                <c:formatCode>_(* #,##0.00_);_(* \(#,##0.00\);_(* "-"??_);_(@_)</c:formatCode>
                <c:ptCount val="11"/>
                <c:pt idx="0">
                  <c:v>1.210888536764184</c:v>
                </c:pt>
                <c:pt idx="1">
                  <c:v>2.537244092049432</c:v>
                </c:pt>
                <c:pt idx="2">
                  <c:v>3.376751854905194</c:v>
                </c:pt>
                <c:pt idx="3">
                  <c:v>4.797736068292775</c:v>
                </c:pt>
                <c:pt idx="4">
                  <c:v>10.37290281734726</c:v>
                </c:pt>
                <c:pt idx="5">
                  <c:v>20.82655385616661</c:v>
                </c:pt>
                <c:pt idx="6">
                  <c:v>42.24609796020244</c:v>
                </c:pt>
                <c:pt idx="7">
                  <c:v>85.65328403808392</c:v>
                </c:pt>
                <c:pt idx="8">
                  <c:v>170.84249206475</c:v>
                </c:pt>
                <c:pt idx="9">
                  <c:v>340.9071993341656</c:v>
                </c:pt>
                <c:pt idx="10">
                  <c:v>732.3348357878589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212776"/>
        <c:axId val="2146645176"/>
      </c:scatterChart>
      <c:valAx>
        <c:axId val="214621277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6645176"/>
        <c:crosses val="autoZero"/>
        <c:crossBetween val="midCat"/>
      </c:valAx>
      <c:valAx>
        <c:axId val="2146645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2146212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 of MPI Communication Only on Itasca</a:t>
            </a:r>
            <a:br>
              <a:rPr lang="en-US"/>
            </a:br>
            <a:r>
              <a:rPr lang="en-US"/>
              <a:t>N=4096000 grid points; IMPI (MPI_Alltoallv)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nodes'!$B$6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nodes'!$B$107:$B$116</c:f>
              <c:numCache>
                <c:formatCode>_(* #,##0.00_);_(* \(#,##0.00\);_(* "-"??_);_(@_)</c:formatCode>
                <c:ptCount val="10"/>
                <c:pt idx="0">
                  <c:v>15.2634</c:v>
                </c:pt>
                <c:pt idx="1">
                  <c:v>18.9385</c:v>
                </c:pt>
                <c:pt idx="2">
                  <c:v>12.1997</c:v>
                </c:pt>
                <c:pt idx="3">
                  <c:v>11.4392</c:v>
                </c:pt>
                <c:pt idx="4">
                  <c:v>7.670079999999999</c:v>
                </c:pt>
                <c:pt idx="5">
                  <c:v>4.36441</c:v>
                </c:pt>
                <c:pt idx="6">
                  <c:v>3.05556</c:v>
                </c:pt>
                <c:pt idx="7">
                  <c:v>2.87821</c:v>
                </c:pt>
                <c:pt idx="8">
                  <c:v>4.3171</c:v>
                </c:pt>
                <c:pt idx="9">
                  <c:v>4.16531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nodes'!$C$6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nodes'!$A$107:$A$117</c:f>
              <c:numCache>
                <c:formatCode>General</c:formatCode>
                <c:ptCount val="11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nodes'!$C$107:$C$116</c:f>
              <c:numCache>
                <c:formatCode>_(* #,##0.00_);_(* \(#,##0.00\);_(* "-"??_);_(@_)</c:formatCode>
                <c:ptCount val="10"/>
                <c:pt idx="0">
                  <c:v>19.2692</c:v>
                </c:pt>
                <c:pt idx="1">
                  <c:v>19.1126</c:v>
                </c:pt>
                <c:pt idx="2">
                  <c:v>14.0059</c:v>
                </c:pt>
                <c:pt idx="3">
                  <c:v>13.8831</c:v>
                </c:pt>
                <c:pt idx="4">
                  <c:v>7.93478</c:v>
                </c:pt>
                <c:pt idx="5">
                  <c:v>5.14152</c:v>
                </c:pt>
                <c:pt idx="6">
                  <c:v>3.86099</c:v>
                </c:pt>
                <c:pt idx="7">
                  <c:v>2.92815</c:v>
                </c:pt>
                <c:pt idx="8">
                  <c:v>2.8335</c:v>
                </c:pt>
                <c:pt idx="9">
                  <c:v>3.45715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nodes'!$D$6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nodes'!$D$107:$D$116</c:f>
              <c:numCache>
                <c:formatCode>_(* #,##0.00_);_(* \(#,##0.00\);_(* "-"??_);_(@_)</c:formatCode>
                <c:ptCount val="10"/>
                <c:pt idx="0">
                  <c:v>32.4221</c:v>
                </c:pt>
                <c:pt idx="1">
                  <c:v>33.5358</c:v>
                </c:pt>
                <c:pt idx="2">
                  <c:v>22.5202</c:v>
                </c:pt>
                <c:pt idx="3">
                  <c:v>14.3696</c:v>
                </c:pt>
                <c:pt idx="4">
                  <c:v>9.34446</c:v>
                </c:pt>
                <c:pt idx="5">
                  <c:v>5.93506</c:v>
                </c:pt>
                <c:pt idx="6">
                  <c:v>5.0301</c:v>
                </c:pt>
                <c:pt idx="7">
                  <c:v>3.46343</c:v>
                </c:pt>
                <c:pt idx="8">
                  <c:v>2.9892</c:v>
                </c:pt>
                <c:pt idx="9">
                  <c:v>4.44446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742872"/>
        <c:axId val="2143022872"/>
      </c:scatterChart>
      <c:valAx>
        <c:axId val="214274287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3022872"/>
        <c:crosses val="autoZero"/>
        <c:crossBetween val="midCat"/>
      </c:valAx>
      <c:valAx>
        <c:axId val="214302287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2142742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MPI Communication Only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nodes'!$B$6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nodes'!$H$7:$H$17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nodes'!$I$106:$I$116</c:f>
              <c:numCache>
                <c:formatCode>0.00</c:formatCode>
                <c:ptCount val="11"/>
                <c:pt idx="1">
                  <c:v>1.0</c:v>
                </c:pt>
                <c:pt idx="2">
                  <c:v>0.805945560630462</c:v>
                </c:pt>
                <c:pt idx="3">
                  <c:v>1.251129126126052</c:v>
                </c:pt>
                <c:pt idx="4">
                  <c:v>1.334306594866774</c:v>
                </c:pt>
                <c:pt idx="5">
                  <c:v>1.989992281697192</c:v>
                </c:pt>
                <c:pt idx="6">
                  <c:v>3.497242468054101</c:v>
                </c:pt>
                <c:pt idx="7">
                  <c:v>4.995287279582139</c:v>
                </c:pt>
                <c:pt idx="8">
                  <c:v>5.303087682969623</c:v>
                </c:pt>
                <c:pt idx="9">
                  <c:v>3.53556785805286</c:v>
                </c:pt>
                <c:pt idx="10">
                  <c:v>3.664409131613254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nodes'!$C$6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nodes'!$H$7:$H$17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nodes'!$J$106:$J$116</c:f>
              <c:numCache>
                <c:formatCode>0.00</c:formatCode>
                <c:ptCount val="11"/>
                <c:pt idx="1">
                  <c:v>1.0</c:v>
                </c:pt>
                <c:pt idx="2">
                  <c:v>1.008193547711981</c:v>
                </c:pt>
                <c:pt idx="3">
                  <c:v>1.375791630669932</c:v>
                </c:pt>
                <c:pt idx="4">
                  <c:v>1.387960902103997</c:v>
                </c:pt>
                <c:pt idx="5">
                  <c:v>2.428447921681509</c:v>
                </c:pt>
                <c:pt idx="6">
                  <c:v>3.7477633073488</c:v>
                </c:pt>
                <c:pt idx="7">
                  <c:v>4.990740716759173</c:v>
                </c:pt>
                <c:pt idx="8">
                  <c:v>6.580673804279152</c:v>
                </c:pt>
                <c:pt idx="9">
                  <c:v>6.800494088583024</c:v>
                </c:pt>
                <c:pt idx="10">
                  <c:v>5.573724021231361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nodes'!$D$6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nodes'!$H$7:$H$17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nodes'!$K$106:$K$116</c:f>
              <c:numCache>
                <c:formatCode>0.00</c:formatCode>
                <c:ptCount val="11"/>
                <c:pt idx="1">
                  <c:v>1.0</c:v>
                </c:pt>
                <c:pt idx="2">
                  <c:v>0.966790713207975</c:v>
                </c:pt>
                <c:pt idx="3">
                  <c:v>1.439689700801947</c:v>
                </c:pt>
                <c:pt idx="4">
                  <c:v>2.25629801803808</c:v>
                </c:pt>
                <c:pt idx="5">
                  <c:v>3.469660098068803</c:v>
                </c:pt>
                <c:pt idx="6">
                  <c:v>5.462809137565585</c:v>
                </c:pt>
                <c:pt idx="7">
                  <c:v>6.44561738335222</c:v>
                </c:pt>
                <c:pt idx="8">
                  <c:v>9.36126903098951</c:v>
                </c:pt>
                <c:pt idx="9">
                  <c:v>10.84641375618895</c:v>
                </c:pt>
                <c:pt idx="10">
                  <c:v>7.294946967685613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966104"/>
        <c:axId val="2143228776"/>
      </c:scatterChart>
      <c:valAx>
        <c:axId val="214296610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3228776"/>
        <c:crosses val="autoZero"/>
        <c:crossBetween val="midCat"/>
      </c:valAx>
      <c:valAx>
        <c:axId val="2143228776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  <a:r>
                  <a:rPr lang="en-US" baseline="0"/>
                  <a:t>*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142966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MPI Communication Only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nodes'!$B$6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nodes'!$H$7:$H$17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nodes'!$N$106:$N$116</c:f>
              <c:numCache>
                <c:formatCode>_(* #,##0.00_);_(* \(#,##0.00\);_(* "-"??_);_(@_)</c:formatCode>
                <c:ptCount val="11"/>
                <c:pt idx="1">
                  <c:v>9.124048377163673</c:v>
                </c:pt>
                <c:pt idx="2">
                  <c:v>7.35348628455263</c:v>
                </c:pt>
                <c:pt idx="3">
                  <c:v>11.41536267285261</c:v>
                </c:pt>
                <c:pt idx="4">
                  <c:v>12.17427792153297</c:v>
                </c:pt>
                <c:pt idx="5">
                  <c:v>18.1567858483875</c:v>
                </c:pt>
                <c:pt idx="6">
                  <c:v>31.9090094651969</c:v>
                </c:pt>
                <c:pt idx="7">
                  <c:v>45.57724279673776</c:v>
                </c:pt>
                <c:pt idx="8">
                  <c:v>48.38562856775565</c:v>
                </c:pt>
                <c:pt idx="9">
                  <c:v>32.25869217761924</c:v>
                </c:pt>
                <c:pt idx="10">
                  <c:v>33.43424619055965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nodes'!$C$6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nodes'!$H$7:$H$17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nodes'!$O$106:$O$116</c:f>
              <c:numCache>
                <c:formatCode>_(* #,##0.00_);_(* \(#,##0.00\);_(* "-"??_);_(@_)</c:formatCode>
                <c:ptCount val="11"/>
                <c:pt idx="1">
                  <c:v>13.17916675316049</c:v>
                </c:pt>
                <c:pt idx="2">
                  <c:v>13.28715088475665</c:v>
                </c:pt>
                <c:pt idx="3">
                  <c:v>18.13178731820162</c:v>
                </c:pt>
                <c:pt idx="4">
                  <c:v>18.29216817569563</c:v>
                </c:pt>
                <c:pt idx="5">
                  <c:v>32.00492011120661</c:v>
                </c:pt>
                <c:pt idx="6">
                  <c:v>49.39239757892608</c:v>
                </c:pt>
                <c:pt idx="7">
                  <c:v>65.77380412795681</c:v>
                </c:pt>
                <c:pt idx="8">
                  <c:v>86.72779741474993</c:v>
                </c:pt>
                <c:pt idx="9">
                  <c:v>89.6248455973178</c:v>
                </c:pt>
                <c:pt idx="10">
                  <c:v>73.45703831190431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nodes'!$D$6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nodes'!$H$7:$H$17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nodes'!$P$106:$P$116</c:f>
              <c:numCache>
                <c:formatCode>_(* #,##0.00_);_(* \(#,##0.00\);_(* "-"??_);_(@_)</c:formatCode>
                <c:ptCount val="11"/>
                <c:pt idx="1">
                  <c:v>12.63335811067142</c:v>
                </c:pt>
                <c:pt idx="2">
                  <c:v>12.21381329802778</c:v>
                </c:pt>
                <c:pt idx="3">
                  <c:v>18.18811555847639</c:v>
                </c:pt>
                <c:pt idx="4">
                  <c:v>28.50462086627325</c:v>
                </c:pt>
                <c:pt idx="5">
                  <c:v>43.83345854121051</c:v>
                </c:pt>
                <c:pt idx="6">
                  <c:v>69.01362412511414</c:v>
                </c:pt>
                <c:pt idx="7">
                  <c:v>81.4297926482575</c:v>
                </c:pt>
                <c:pt idx="8">
                  <c:v>118.2642640388286</c:v>
                </c:pt>
                <c:pt idx="9">
                  <c:v>137.0266291984478</c:v>
                </c:pt>
                <c:pt idx="10">
                  <c:v>92.15967744112895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112488"/>
        <c:axId val="2094261768"/>
      </c:scatterChart>
      <c:valAx>
        <c:axId val="209411248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4261768"/>
        <c:crosses val="autoZero"/>
        <c:crossBetween val="midCat"/>
      </c:valAx>
      <c:valAx>
        <c:axId val="2094261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2094112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18</xdr:row>
      <xdr:rowOff>177800</xdr:rowOff>
    </xdr:from>
    <xdr:to>
      <xdr:col>10</xdr:col>
      <xdr:colOff>800100</xdr:colOff>
      <xdr:row>47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254000</xdr:colOff>
      <xdr:row>19</xdr:row>
      <xdr:rowOff>38100</xdr:rowOff>
    </xdr:from>
    <xdr:to>
      <xdr:col>21</xdr:col>
      <xdr:colOff>774700</xdr:colOff>
      <xdr:row>48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139700</xdr:colOff>
      <xdr:row>18</xdr:row>
      <xdr:rowOff>177800</xdr:rowOff>
    </xdr:from>
    <xdr:to>
      <xdr:col>32</xdr:col>
      <xdr:colOff>660400</xdr:colOff>
      <xdr:row>47</xdr:row>
      <xdr:rowOff>165100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431800</xdr:colOff>
      <xdr:row>68</xdr:row>
      <xdr:rowOff>177800</xdr:rowOff>
    </xdr:from>
    <xdr:to>
      <xdr:col>11</xdr:col>
      <xdr:colOff>127000</xdr:colOff>
      <xdr:row>97</xdr:row>
      <xdr:rowOff>165100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406400</xdr:colOff>
      <xdr:row>69</xdr:row>
      <xdr:rowOff>38100</xdr:rowOff>
    </xdr:from>
    <xdr:to>
      <xdr:col>22</xdr:col>
      <xdr:colOff>101600</xdr:colOff>
      <xdr:row>98</xdr:row>
      <xdr:rowOff>25400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292100</xdr:colOff>
      <xdr:row>68</xdr:row>
      <xdr:rowOff>177800</xdr:rowOff>
    </xdr:from>
    <xdr:to>
      <xdr:col>32</xdr:col>
      <xdr:colOff>812800</xdr:colOff>
      <xdr:row>97</xdr:row>
      <xdr:rowOff>165100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431800</xdr:colOff>
      <xdr:row>117</xdr:row>
      <xdr:rowOff>177800</xdr:rowOff>
    </xdr:from>
    <xdr:to>
      <xdr:col>11</xdr:col>
      <xdr:colOff>127000</xdr:colOff>
      <xdr:row>146</xdr:row>
      <xdr:rowOff>165100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406400</xdr:colOff>
      <xdr:row>118</xdr:row>
      <xdr:rowOff>38100</xdr:rowOff>
    </xdr:from>
    <xdr:to>
      <xdr:col>22</xdr:col>
      <xdr:colOff>101600</xdr:colOff>
      <xdr:row>147</xdr:row>
      <xdr:rowOff>25400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292100</xdr:colOff>
      <xdr:row>118</xdr:row>
      <xdr:rowOff>50800</xdr:rowOff>
    </xdr:from>
    <xdr:to>
      <xdr:col>32</xdr:col>
      <xdr:colOff>812800</xdr:colOff>
      <xdr:row>147</xdr:row>
      <xdr:rowOff>38100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127000</xdr:colOff>
      <xdr:row>2</xdr:row>
      <xdr:rowOff>88900</xdr:rowOff>
    </xdr:from>
    <xdr:to>
      <xdr:col>20</xdr:col>
      <xdr:colOff>355600</xdr:colOff>
      <xdr:row>30</xdr:row>
      <xdr:rowOff>92364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101600</xdr:colOff>
      <xdr:row>31</xdr:row>
      <xdr:rowOff>12700</xdr:rowOff>
    </xdr:from>
    <xdr:to>
      <xdr:col>20</xdr:col>
      <xdr:colOff>368300</xdr:colOff>
      <xdr:row>59</xdr:row>
      <xdr:rowOff>42718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63500</xdr:colOff>
      <xdr:row>61</xdr:row>
      <xdr:rowOff>25400</xdr:rowOff>
    </xdr:from>
    <xdr:to>
      <xdr:col>20</xdr:col>
      <xdr:colOff>330200</xdr:colOff>
      <xdr:row>89</xdr:row>
      <xdr:rowOff>55418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1092200</xdr:colOff>
      <xdr:row>21</xdr:row>
      <xdr:rowOff>133350</xdr:rowOff>
    </xdr:from>
    <xdr:to>
      <xdr:col>6</xdr:col>
      <xdr:colOff>1219200</xdr:colOff>
      <xdr:row>56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16</xdr:col>
      <xdr:colOff>355600</xdr:colOff>
      <xdr:row>55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64</xdr:row>
      <xdr:rowOff>0</xdr:rowOff>
    </xdr:from>
    <xdr:to>
      <xdr:col>6</xdr:col>
      <xdr:colOff>1930400</xdr:colOff>
      <xdr:row>98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336550</xdr:colOff>
      <xdr:row>116</xdr:row>
      <xdr:rowOff>171450</xdr:rowOff>
    </xdr:from>
    <xdr:to>
      <xdr:col>7</xdr:col>
      <xdr:colOff>254000</xdr:colOff>
      <xdr:row>149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12</xdr:row>
      <xdr:rowOff>177800</xdr:rowOff>
    </xdr:from>
    <xdr:to>
      <xdr:col>14</xdr:col>
      <xdr:colOff>50800</xdr:colOff>
      <xdr:row>43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47</xdr:row>
      <xdr:rowOff>0</xdr:rowOff>
    </xdr:from>
    <xdr:to>
      <xdr:col>14</xdr:col>
      <xdr:colOff>25400</xdr:colOff>
      <xdr:row>77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81</xdr:row>
      <xdr:rowOff>0</xdr:rowOff>
    </xdr:from>
    <xdr:to>
      <xdr:col>13</xdr:col>
      <xdr:colOff>203200</xdr:colOff>
      <xdr:row>120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292100</xdr:colOff>
      <xdr:row>17</xdr:row>
      <xdr:rowOff>152400</xdr:rowOff>
    </xdr:from>
    <xdr:to>
      <xdr:col>28</xdr:col>
      <xdr:colOff>520700</xdr:colOff>
      <xdr:row>52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812800</xdr:colOff>
      <xdr:row>17</xdr:row>
      <xdr:rowOff>152400</xdr:rowOff>
    </xdr:from>
    <xdr:to>
      <xdr:col>15</xdr:col>
      <xdr:colOff>215900</xdr:colOff>
      <xdr:row>52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ong_scalin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Unoptimized Nested Loop"/>
      <sheetName val="Cost comparison Nested Loop"/>
      <sheetName val="Boost UBLAS"/>
      <sheetName val="ViennaCL"/>
      <sheetName val="clSpMV"/>
      <sheetName val="Sheet4"/>
      <sheetName val="IMPI_vs_OMPI"/>
    </sheetNames>
    <sheetDataSet>
      <sheetData sheetId="0">
        <row r="6">
          <cell r="B6" t="str">
            <v>Ideal (Linear)</v>
          </cell>
          <cell r="C6" t="str">
            <v>n=17</v>
          </cell>
          <cell r="D6" t="str">
            <v>n=17</v>
          </cell>
          <cell r="E6" t="str">
            <v>n=31</v>
          </cell>
          <cell r="F6" t="str">
            <v>n=31</v>
          </cell>
          <cell r="G6" t="str">
            <v>n=50</v>
          </cell>
          <cell r="H6" t="str">
            <v>n=50</v>
          </cell>
          <cell r="I6" t="str">
            <v>n=101</v>
          </cell>
          <cell r="J6" t="str">
            <v>n=101</v>
          </cell>
        </row>
        <row r="7">
          <cell r="A7">
            <v>1</v>
          </cell>
          <cell r="B7">
            <v>1</v>
          </cell>
          <cell r="C7">
            <v>31.809200000000001</v>
          </cell>
          <cell r="D7">
            <v>1</v>
          </cell>
          <cell r="E7">
            <v>53.001899999999999</v>
          </cell>
          <cell r="F7">
            <v>1</v>
          </cell>
          <cell r="G7">
            <v>73.850700000000003</v>
          </cell>
          <cell r="H7">
            <v>1</v>
          </cell>
          <cell r="I7">
            <v>168.43</v>
          </cell>
          <cell r="J7">
            <v>1</v>
          </cell>
        </row>
        <row r="8">
          <cell r="A8">
            <v>2</v>
          </cell>
          <cell r="B8">
            <v>2</v>
          </cell>
          <cell r="C8">
            <v>25.078900000000001</v>
          </cell>
          <cell r="D8">
            <v>1.2683650399339683</v>
          </cell>
          <cell r="E8">
            <v>30.002800000000001</v>
          </cell>
          <cell r="F8">
            <v>1.7665651205887449</v>
          </cell>
          <cell r="G8">
            <v>50.723199999999999</v>
          </cell>
          <cell r="H8">
            <v>1.45595506592644</v>
          </cell>
          <cell r="I8">
            <v>88.030900000000003</v>
          </cell>
          <cell r="J8">
            <v>1.9133054416119795</v>
          </cell>
        </row>
        <row r="9">
          <cell r="A9">
            <v>4</v>
          </cell>
          <cell r="B9">
            <v>4</v>
          </cell>
          <cell r="C9">
            <v>16.851400000000002</v>
          </cell>
          <cell r="D9">
            <v>1.8876295144617063</v>
          </cell>
          <cell r="E9">
            <v>24.079899999999999</v>
          </cell>
          <cell r="F9">
            <v>2.2010847221126335</v>
          </cell>
          <cell r="G9">
            <v>33.545699999999997</v>
          </cell>
          <cell r="H9">
            <v>2.2014952736118194</v>
          </cell>
          <cell r="I9">
            <v>60.110500000000002</v>
          </cell>
          <cell r="J9">
            <v>2.8020063050548574</v>
          </cell>
        </row>
        <row r="10">
          <cell r="A10">
            <v>8</v>
          </cell>
          <cell r="B10">
            <v>8</v>
          </cell>
          <cell r="C10">
            <v>12.9811</v>
          </cell>
          <cell r="D10">
            <v>2.4504240780827513</v>
          </cell>
          <cell r="E10">
            <v>17.6617</v>
          </cell>
          <cell r="F10">
            <v>3.0009512108120964</v>
          </cell>
          <cell r="G10">
            <v>25.7056</v>
          </cell>
          <cell r="H10">
            <v>2.8729420826590317</v>
          </cell>
          <cell r="I10">
            <v>44.304400000000001</v>
          </cell>
          <cell r="J10">
            <v>3.8016540117911539</v>
          </cell>
        </row>
        <row r="11">
          <cell r="A11">
            <v>16</v>
          </cell>
          <cell r="B11">
            <v>16</v>
          </cell>
          <cell r="C11">
            <v>7.5156099999999997</v>
          </cell>
          <cell r="D11">
            <v>4.2324175948459279</v>
          </cell>
          <cell r="E11">
            <v>10.4283</v>
          </cell>
          <cell r="F11">
            <v>5.0825062570121684</v>
          </cell>
          <cell r="G11">
            <v>14.2133</v>
          </cell>
          <cell r="H11">
            <v>5.1958869509543879</v>
          </cell>
          <cell r="I11">
            <v>24.874600000000001</v>
          </cell>
          <cell r="J11">
            <v>6.7711641594236696</v>
          </cell>
        </row>
        <row r="12">
          <cell r="A12">
            <v>32</v>
          </cell>
          <cell r="B12">
            <v>32</v>
          </cell>
          <cell r="C12">
            <v>4.2328700000000001</v>
          </cell>
          <cell r="D12">
            <v>7.5148067386902975</v>
          </cell>
          <cell r="E12">
            <v>5.6268399999999996</v>
          </cell>
          <cell r="F12">
            <v>9.419478783828934</v>
          </cell>
          <cell r="G12">
            <v>7.91594</v>
          </cell>
          <cell r="H12">
            <v>9.3293658112618338</v>
          </cell>
          <cell r="I12">
            <v>12.680099999999999</v>
          </cell>
          <cell r="J12">
            <v>13.283018272726556</v>
          </cell>
        </row>
        <row r="13">
          <cell r="A13">
            <v>64</v>
          </cell>
          <cell r="B13">
            <v>64</v>
          </cell>
          <cell r="C13">
            <v>2.2706200000000001</v>
          </cell>
          <cell r="D13">
            <v>14.009037179272621</v>
          </cell>
          <cell r="E13">
            <v>3.0712600000000001</v>
          </cell>
          <cell r="F13">
            <v>17.257379707351379</v>
          </cell>
          <cell r="G13">
            <v>4.5257800000000001</v>
          </cell>
          <cell r="H13">
            <v>16.317783895814646</v>
          </cell>
          <cell r="I13">
            <v>7.03172</v>
          </cell>
          <cell r="J13">
            <v>23.952887771412971</v>
          </cell>
        </row>
        <row r="14">
          <cell r="A14">
            <v>128</v>
          </cell>
          <cell r="B14">
            <v>128</v>
          </cell>
          <cell r="C14">
            <v>1.3732800000000001</v>
          </cell>
          <cell r="D14">
            <v>23.162938366538505</v>
          </cell>
          <cell r="E14">
            <v>1.89876</v>
          </cell>
          <cell r="F14">
            <v>27.913954370220566</v>
          </cell>
          <cell r="G14">
            <v>2.6740699999999999</v>
          </cell>
          <cell r="H14">
            <v>27.617339860213086</v>
          </cell>
          <cell r="I14">
            <v>4.1930300000000003</v>
          </cell>
          <cell r="J14">
            <v>40.169042434707123</v>
          </cell>
        </row>
        <row r="15">
          <cell r="A15">
            <v>256</v>
          </cell>
          <cell r="B15">
            <v>256</v>
          </cell>
          <cell r="C15">
            <v>1.5855999999999999</v>
          </cell>
          <cell r="D15">
            <v>20.061301715438951</v>
          </cell>
          <cell r="E15">
            <v>1.45455</v>
          </cell>
          <cell r="F15">
            <v>36.438692379086312</v>
          </cell>
          <cell r="G15">
            <v>2.4432200000000002</v>
          </cell>
          <cell r="H15">
            <v>30.226790874337961</v>
          </cell>
          <cell r="I15">
            <v>3.01938</v>
          </cell>
          <cell r="J15">
            <v>55.782975312812567</v>
          </cell>
        </row>
        <row r="16">
          <cell r="A16">
            <v>512</v>
          </cell>
          <cell r="B16">
            <v>512</v>
          </cell>
          <cell r="C16">
            <v>1.68299</v>
          </cell>
          <cell r="D16">
            <v>18.900409390430127</v>
          </cell>
          <cell r="E16">
            <v>2.0666899999999999</v>
          </cell>
          <cell r="F16">
            <v>25.645791095906983</v>
          </cell>
          <cell r="G16">
            <v>2.4803500000000001</v>
          </cell>
          <cell r="H16">
            <v>29.774306045517772</v>
          </cell>
          <cell r="I16">
            <v>3.0600200000000002</v>
          </cell>
          <cell r="J16">
            <v>55.042123907686879</v>
          </cell>
        </row>
        <row r="17">
          <cell r="A17">
            <v>1024</v>
          </cell>
          <cell r="B17">
            <v>1024</v>
          </cell>
          <cell r="C17">
            <v>3.4132799999999999</v>
          </cell>
          <cell r="D17">
            <v>9.3192471757371216</v>
          </cell>
          <cell r="E17">
            <v>3.6691799999999999</v>
          </cell>
          <cell r="F17">
            <v>14.44516213431884</v>
          </cell>
          <cell r="G17">
            <v>3.9096099999999998</v>
          </cell>
          <cell r="H17">
            <v>18.889531180859475</v>
          </cell>
          <cell r="I17">
            <v>5.33263</v>
          </cell>
          <cell r="J17">
            <v>31.584790244213458</v>
          </cell>
        </row>
        <row r="104">
          <cell r="B104" t="str">
            <v>n=17</v>
          </cell>
          <cell r="C104" t="str">
            <v>n=31</v>
          </cell>
          <cell r="D104" t="str">
            <v>n=50</v>
          </cell>
          <cell r="E104" t="str">
            <v>n=101</v>
          </cell>
        </row>
        <row r="105">
          <cell r="A105">
            <v>1</v>
          </cell>
          <cell r="B105">
            <v>1</v>
          </cell>
          <cell r="C105">
            <v>1</v>
          </cell>
          <cell r="D105">
            <v>1</v>
          </cell>
          <cell r="E105">
            <v>1</v>
          </cell>
        </row>
        <row r="106">
          <cell r="A106">
            <v>2</v>
          </cell>
          <cell r="B106">
            <v>0.63418251996698416</v>
          </cell>
          <cell r="C106">
            <v>0.39420827936571812</v>
          </cell>
          <cell r="D106">
            <v>0.88328256029437247</v>
          </cell>
          <cell r="E106">
            <v>0.28303513647623957</v>
          </cell>
        </row>
        <row r="107">
          <cell r="A107">
            <v>4</v>
          </cell>
          <cell r="B107">
            <v>0.47190737861542659</v>
          </cell>
          <cell r="C107">
            <v>0.13244124341385513</v>
          </cell>
          <cell r="D107">
            <v>0.55027118052815838</v>
          </cell>
          <cell r="E107">
            <v>0.11358036221343008</v>
          </cell>
        </row>
        <row r="108">
          <cell r="A108">
            <v>8</v>
          </cell>
          <cell r="B108">
            <v>0.30630300976034391</v>
          </cell>
          <cell r="C108">
            <v>5.1011578411277236E-2</v>
          </cell>
          <cell r="D108">
            <v>0.37511890135151205</v>
          </cell>
          <cell r="E108">
            <v>4.1653459592957985E-2</v>
          </cell>
        </row>
        <row r="109">
          <cell r="A109">
            <v>16</v>
          </cell>
          <cell r="B109">
            <v>0.2645260996778705</v>
          </cell>
          <cell r="C109">
            <v>1.4766973862907585E-2</v>
          </cell>
          <cell r="D109">
            <v>0.31765664106326053</v>
          </cell>
          <cell r="E109">
            <v>1.2297082746090236E-2</v>
          </cell>
        </row>
        <row r="110">
          <cell r="A110">
            <v>32</v>
          </cell>
          <cell r="B110">
            <v>0.2348377105840718</v>
          </cell>
          <cell r="C110">
            <v>4.1584569086930822E-3</v>
          </cell>
          <cell r="D110">
            <v>0.29435871199465419</v>
          </cell>
          <cell r="E110">
            <v>3.3175933315598119E-3</v>
          </cell>
        </row>
        <row r="111">
          <cell r="A111">
            <v>64</v>
          </cell>
          <cell r="B111">
            <v>0.2188912059261347</v>
          </cell>
          <cell r="C111">
            <v>1.1153514549249904E-3</v>
          </cell>
          <cell r="D111">
            <v>0.2696465579273653</v>
          </cell>
          <cell r="E111">
            <v>9.0540975889543589E-4</v>
          </cell>
        </row>
        <row r="112">
          <cell r="A112">
            <v>128</v>
          </cell>
          <cell r="B112">
            <v>0.18096045598858207</v>
          </cell>
          <cell r="C112">
            <v>3.372844963092439E-4</v>
          </cell>
          <cell r="D112">
            <v>0.21807776851734817</v>
          </cell>
          <cell r="E112">
            <v>2.7987793833805959E-4</v>
          </cell>
        </row>
        <row r="113">
          <cell r="A113">
            <v>256</v>
          </cell>
          <cell r="B113">
            <v>7.8364459825933402E-2</v>
          </cell>
          <cell r="C113">
            <v>1.9471567974045244E-4</v>
          </cell>
          <cell r="D113">
            <v>0.14233864210580591</v>
          </cell>
          <cell r="E113">
            <v>1.0720060861025738E-4</v>
          </cell>
        </row>
        <row r="114">
          <cell r="A114">
            <v>512</v>
          </cell>
          <cell r="B114">
            <v>3.6914862090683842E-2</v>
          </cell>
          <cell r="C114">
            <v>1.0333770870534311E-4</v>
          </cell>
          <cell r="D114">
            <v>5.0089435734193326E-2</v>
          </cell>
          <cell r="E114">
            <v>7.6157720878874155E-5</v>
          </cell>
        </row>
        <row r="115">
          <cell r="A115">
            <v>1024</v>
          </cell>
          <cell r="B115">
            <v>9.1008273200557828E-3</v>
          </cell>
          <cell r="C115">
            <v>1.0478984853438627E-4</v>
          </cell>
          <cell r="D115">
            <v>1.4106603646795743E-2</v>
          </cell>
          <cell r="E115">
            <v>6.7604814049118992E-5</v>
          </cell>
        </row>
      </sheetData>
      <sheetData sheetId="1">
        <row r="2">
          <cell r="B2">
            <v>1</v>
          </cell>
          <cell r="C2">
            <v>2</v>
          </cell>
          <cell r="D2">
            <v>4</v>
          </cell>
          <cell r="E2">
            <v>8</v>
          </cell>
          <cell r="F2">
            <v>16</v>
          </cell>
          <cell r="G2">
            <v>32</v>
          </cell>
          <cell r="H2">
            <v>64</v>
          </cell>
          <cell r="I2">
            <v>128</v>
          </cell>
          <cell r="J2">
            <v>256</v>
          </cell>
          <cell r="K2">
            <v>512</v>
          </cell>
          <cell r="L2">
            <v>1024</v>
          </cell>
        </row>
        <row r="3">
          <cell r="A3" t="str">
            <v>Generate Stencils (Hash HNX=100) [ms]</v>
          </cell>
          <cell r="B3">
            <v>39545.820299999999</v>
          </cell>
          <cell r="C3">
            <v>39296.093800000002</v>
          </cell>
          <cell r="D3">
            <v>39630.585899999998</v>
          </cell>
          <cell r="E3">
            <v>40692.140599999999</v>
          </cell>
          <cell r="F3">
            <v>40050.703099999999</v>
          </cell>
          <cell r="G3">
            <v>39436.007799999999</v>
          </cell>
          <cell r="H3">
            <v>40137.515599999999</v>
          </cell>
          <cell r="I3">
            <v>39387.371099999997</v>
          </cell>
          <cell r="J3">
            <v>40614.316400000003</v>
          </cell>
          <cell r="K3">
            <v>39473.906199999998</v>
          </cell>
          <cell r="L3">
            <v>40202.226600000002</v>
          </cell>
        </row>
        <row r="4">
          <cell r="A4" t="str">
            <v>Compute 1M Weights (direct) [ms]</v>
          </cell>
          <cell r="B4">
            <v>482232</v>
          </cell>
          <cell r="C4">
            <v>241401</v>
          </cell>
          <cell r="D4">
            <v>120684</v>
          </cell>
          <cell r="E4">
            <v>62786.400000000001</v>
          </cell>
          <cell r="F4">
            <v>31627.8</v>
          </cell>
          <cell r="G4">
            <v>15779</v>
          </cell>
          <cell r="H4">
            <v>7860.93</v>
          </cell>
          <cell r="I4">
            <v>3920.59</v>
          </cell>
          <cell r="J4">
            <v>1999.39</v>
          </cell>
          <cell r="K4">
            <v>1078.92</v>
          </cell>
          <cell r="L4">
            <v>500.56400000000002</v>
          </cell>
        </row>
        <row r="5">
          <cell r="A5" t="str">
            <v>Preprocessing (Stencils + Weights)</v>
          </cell>
          <cell r="B5">
            <v>521777.82030000002</v>
          </cell>
          <cell r="C5">
            <v>280697.09380000003</v>
          </cell>
          <cell r="D5">
            <v>160314.58590000001</v>
          </cell>
          <cell r="E5">
            <v>103478.54060000001</v>
          </cell>
          <cell r="F5">
            <v>71678.503100000002</v>
          </cell>
          <cell r="G5">
            <v>55215.007799999999</v>
          </cell>
          <cell r="H5">
            <v>47998.445599999999</v>
          </cell>
          <cell r="I5">
            <v>43307.9611</v>
          </cell>
          <cell r="J5">
            <v>42613.706400000003</v>
          </cell>
          <cell r="K5">
            <v>40552.826199999996</v>
          </cell>
          <cell r="L5">
            <v>40702.7906</v>
          </cell>
        </row>
        <row r="7">
          <cell r="A7" t="str">
            <v>Iterations required</v>
          </cell>
          <cell r="B7">
            <v>3099</v>
          </cell>
          <cell r="C7">
            <v>3189</v>
          </cell>
          <cell r="D7">
            <v>2667</v>
          </cell>
          <cell r="E7">
            <v>2336</v>
          </cell>
          <cell r="F7">
            <v>2882</v>
          </cell>
          <cell r="G7">
            <v>4355</v>
          </cell>
          <cell r="H7">
            <v>6826</v>
          </cell>
          <cell r="I7">
            <v>10329</v>
          </cell>
          <cell r="J7">
            <v>14114</v>
          </cell>
          <cell r="K7">
            <v>13253</v>
          </cell>
          <cell r="L7">
            <v>7633</v>
          </cell>
        </row>
        <row r="8">
          <cell r="A8" t="str">
            <v>SpMV (4000 iters) [ms]</v>
          </cell>
          <cell r="B8">
            <v>673721</v>
          </cell>
          <cell r="C8">
            <v>352123</v>
          </cell>
          <cell r="D8">
            <v>240442</v>
          </cell>
          <cell r="E8">
            <v>177218</v>
          </cell>
          <cell r="F8">
            <v>99498.2</v>
          </cell>
          <cell r="G8">
            <v>50720.5</v>
          </cell>
          <cell r="H8">
            <v>28126.9</v>
          </cell>
          <cell r="I8">
            <v>16772.099999999999</v>
          </cell>
          <cell r="J8">
            <v>12077.5</v>
          </cell>
          <cell r="K8">
            <v>12240.1</v>
          </cell>
          <cell r="L8">
            <v>21330.5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3">
          <cell r="B3" t="str">
            <v>n=17</v>
          </cell>
          <cell r="C3" t="str">
            <v>n=31</v>
          </cell>
          <cell r="D3" t="str">
            <v>n=50</v>
          </cell>
          <cell r="E3" t="str">
            <v>n=101</v>
          </cell>
        </row>
        <row r="4">
          <cell r="A4">
            <v>1</v>
          </cell>
          <cell r="B4">
            <v>38.495699999999999</v>
          </cell>
          <cell r="C4">
            <v>51.742600000000003</v>
          </cell>
          <cell r="D4">
            <v>91.944500000000005</v>
          </cell>
          <cell r="E4">
            <v>151.10599999999999</v>
          </cell>
        </row>
        <row r="5">
          <cell r="A5">
            <v>2</v>
          </cell>
          <cell r="B5">
            <v>26.512499999999999</v>
          </cell>
          <cell r="C5">
            <v>31.9618</v>
          </cell>
          <cell r="D5">
            <v>56.979799999999997</v>
          </cell>
          <cell r="E5">
            <v>99.078999999999994</v>
          </cell>
        </row>
        <row r="6">
          <cell r="A6">
            <v>4</v>
          </cell>
          <cell r="B6">
            <v>18.908100000000001</v>
          </cell>
          <cell r="C6">
            <v>30.270399999999999</v>
          </cell>
          <cell r="D6">
            <v>39.106000000000002</v>
          </cell>
          <cell r="E6">
            <v>88.942499999999995</v>
          </cell>
        </row>
        <row r="7">
          <cell r="A7">
            <v>8</v>
          </cell>
          <cell r="B7">
            <v>14.2782</v>
          </cell>
          <cell r="C7">
            <v>18.468</v>
          </cell>
          <cell r="D7">
            <v>29.621099999999998</v>
          </cell>
          <cell r="E7">
            <v>50.938099999999999</v>
          </cell>
        </row>
        <row r="8">
          <cell r="A8">
            <v>16</v>
          </cell>
          <cell r="B8">
            <v>9.3773599999999995</v>
          </cell>
          <cell r="C8">
            <v>14.610200000000001</v>
          </cell>
          <cell r="D8">
            <v>17.993200000000002</v>
          </cell>
          <cell r="E8">
            <v>32.658799999999999</v>
          </cell>
        </row>
        <row r="9">
          <cell r="A9">
            <v>32</v>
          </cell>
          <cell r="B9">
            <v>5.1306399999999996</v>
          </cell>
          <cell r="C9">
            <v>7.1517799999999996</v>
          </cell>
          <cell r="D9">
            <v>11.811999999999999</v>
          </cell>
          <cell r="E9">
            <v>18.367000000000001</v>
          </cell>
        </row>
        <row r="10">
          <cell r="A10">
            <v>64</v>
          </cell>
          <cell r="B10">
            <v>3.3240799999999999</v>
          </cell>
          <cell r="C10">
            <v>4.3823699999999999</v>
          </cell>
          <cell r="D10">
            <v>6.4063400000000001</v>
          </cell>
          <cell r="E10">
            <v>11.369400000000001</v>
          </cell>
        </row>
        <row r="11">
          <cell r="A11">
            <v>128</v>
          </cell>
          <cell r="B11">
            <v>2.2854299999999999</v>
          </cell>
          <cell r="C11">
            <v>3.3040600000000002</v>
          </cell>
          <cell r="D11">
            <v>4.4949700000000004</v>
          </cell>
          <cell r="E11">
            <v>6.3314300000000001</v>
          </cell>
        </row>
        <row r="12">
          <cell r="A12">
            <v>256</v>
          </cell>
          <cell r="B12">
            <v>1.45031</v>
          </cell>
          <cell r="C12">
            <v>2.56914</v>
          </cell>
          <cell r="D12">
            <v>2.5615000000000001</v>
          </cell>
          <cell r="E12">
            <v>4.2543699999999998</v>
          </cell>
        </row>
        <row r="13">
          <cell r="A13">
            <v>512</v>
          </cell>
          <cell r="B13">
            <v>1.6741299999999999</v>
          </cell>
          <cell r="C13">
            <v>1.40594</v>
          </cell>
          <cell r="D13">
            <v>2.0724900000000002</v>
          </cell>
          <cell r="E13">
            <v>3.7351000000000001</v>
          </cell>
        </row>
        <row r="14">
          <cell r="A14">
            <v>1024</v>
          </cell>
          <cell r="B14">
            <v>2.4136299999999999</v>
          </cell>
          <cell r="C14">
            <v>3.2638199999999999</v>
          </cell>
          <cell r="D14">
            <v>2.8134000000000001</v>
          </cell>
          <cell r="E14">
            <v>3.7593999999999999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"/>
  <sheetViews>
    <sheetView topLeftCell="A100" workbookViewId="0">
      <selection activeCell="I148" sqref="I148"/>
    </sheetView>
  </sheetViews>
  <sheetFormatPr baseColWidth="10" defaultRowHeight="15" x14ac:dyDescent="0"/>
  <sheetData>
    <row r="1" spans="1:16" ht="45">
      <c r="A1" t="s">
        <v>10</v>
      </c>
      <c r="B1">
        <v>4096000</v>
      </c>
      <c r="D1" t="s">
        <v>11</v>
      </c>
      <c r="E1" s="2">
        <v>1E-3</v>
      </c>
      <c r="F1" t="s">
        <v>12</v>
      </c>
      <c r="H1" s="4" t="s">
        <v>13</v>
      </c>
      <c r="I1">
        <v>2</v>
      </c>
      <c r="N1" t="s">
        <v>17</v>
      </c>
    </row>
    <row r="2" spans="1:16">
      <c r="E2" s="2"/>
      <c r="H2" s="4"/>
    </row>
    <row r="3" spans="1:16">
      <c r="A3" t="s">
        <v>14</v>
      </c>
    </row>
    <row r="5" spans="1:16">
      <c r="B5" t="s">
        <v>7</v>
      </c>
      <c r="I5" t="s">
        <v>8</v>
      </c>
      <c r="N5" t="s">
        <v>9</v>
      </c>
      <c r="O5" s="2">
        <v>1.0000000000000001E-9</v>
      </c>
    </row>
    <row r="6" spans="1:16">
      <c r="B6" t="s">
        <v>0</v>
      </c>
      <c r="C6" t="s">
        <v>1</v>
      </c>
      <c r="D6" t="s">
        <v>2</v>
      </c>
      <c r="E6" t="s">
        <v>3</v>
      </c>
      <c r="I6" t="s">
        <v>0</v>
      </c>
      <c r="J6" t="s">
        <v>1</v>
      </c>
      <c r="K6" t="s">
        <v>2</v>
      </c>
      <c r="N6">
        <v>17</v>
      </c>
      <c r="O6">
        <v>31</v>
      </c>
      <c r="P6">
        <v>50</v>
      </c>
    </row>
    <row r="7" spans="1:16">
      <c r="A7">
        <v>1</v>
      </c>
      <c r="B7" s="1">
        <v>153.71600000000001</v>
      </c>
      <c r="C7" s="1">
        <v>229.499</v>
      </c>
      <c r="D7" s="1">
        <v>338.27199999999999</v>
      </c>
      <c r="H7">
        <v>1</v>
      </c>
      <c r="I7" s="3">
        <f>$B$7/B7</f>
        <v>1</v>
      </c>
      <c r="J7" s="3">
        <f>C$7/C7</f>
        <v>1</v>
      </c>
      <c r="K7" s="3">
        <f>D$7/D7</f>
        <v>1</v>
      </c>
      <c r="M7">
        <v>1</v>
      </c>
      <c r="N7" s="3">
        <f>(($B$1*N$6*$I$1)/(B7*$E$1))*$O$5</f>
        <v>0.9059824611621432</v>
      </c>
      <c r="O7" s="3">
        <f t="shared" ref="O7:O17" si="0">(($B$1*O$6*$I$1)/(C7*$E$1))*$O$5</f>
        <v>1.1065494838757468</v>
      </c>
      <c r="P7" s="3">
        <f t="shared" ref="P7:P17" si="1">(($B$1*P$6*$I$1)/(D7*$E$1))*$O$5</f>
        <v>1.2108598997256645</v>
      </c>
    </row>
    <row r="8" spans="1:16">
      <c r="A8">
        <v>2</v>
      </c>
      <c r="B8" s="1">
        <v>80.643100000000004</v>
      </c>
      <c r="C8" s="1">
        <v>122.101</v>
      </c>
      <c r="D8" s="1">
        <v>193.86199999999999</v>
      </c>
      <c r="H8">
        <v>2</v>
      </c>
      <c r="I8" s="3">
        <f>$B$7/B8</f>
        <v>1.9061271206092028</v>
      </c>
      <c r="J8" s="3">
        <f>C$7/C8</f>
        <v>1.8795832957961032</v>
      </c>
      <c r="K8" s="3">
        <f>D$7/D8</f>
        <v>1.7449113286771003</v>
      </c>
      <c r="M8">
        <v>2</v>
      </c>
      <c r="N8" s="3">
        <f t="shared" ref="N8:N17" si="2">(($B$1*N$6*$I$1)/(B8*$E$1))*$O$5</f>
        <v>1.7269177400174347</v>
      </c>
      <c r="O8" s="3">
        <f t="shared" si="0"/>
        <v>2.0798519258646531</v>
      </c>
      <c r="P8" s="3">
        <f t="shared" si="1"/>
        <v>2.1128431564721297</v>
      </c>
    </row>
    <row r="9" spans="1:16">
      <c r="A9">
        <v>4</v>
      </c>
      <c r="B9" s="1">
        <v>64.187200000000004</v>
      </c>
      <c r="C9" s="1">
        <v>90.8964</v>
      </c>
      <c r="D9" s="1">
        <v>154.84100000000001</v>
      </c>
      <c r="H9">
        <v>4</v>
      </c>
      <c r="I9" s="3">
        <f>$B$7/B9</f>
        <v>2.3948076875140214</v>
      </c>
      <c r="J9" s="3">
        <f>C$7/C9</f>
        <v>2.5248414678689146</v>
      </c>
      <c r="K9" s="3">
        <f>D$7/D9</f>
        <v>2.1846410188515959</v>
      </c>
      <c r="M9">
        <v>4</v>
      </c>
      <c r="N9" s="3">
        <f t="shared" si="2"/>
        <v>2.169653762743974</v>
      </c>
      <c r="O9" s="3">
        <f t="shared" si="0"/>
        <v>2.7938620231384301</v>
      </c>
      <c r="P9" s="3">
        <f t="shared" si="1"/>
        <v>2.6452942050232173</v>
      </c>
    </row>
    <row r="10" spans="1:16">
      <c r="A10">
        <v>8</v>
      </c>
      <c r="B10" s="1">
        <v>48.481699999999996</v>
      </c>
      <c r="C10" s="1">
        <v>68.822999999999993</v>
      </c>
      <c r="D10" s="1">
        <v>107.899</v>
      </c>
      <c r="H10">
        <v>8</v>
      </c>
      <c r="I10" s="3">
        <f>$B$7/B10</f>
        <v>3.1705983907329984</v>
      </c>
      <c r="J10" s="3">
        <f>C$7/C10</f>
        <v>3.3346265056739757</v>
      </c>
      <c r="K10" s="3">
        <f>D$7/D10</f>
        <v>3.1350800285452136</v>
      </c>
      <c r="M10">
        <v>8</v>
      </c>
      <c r="N10" s="3">
        <f t="shared" si="2"/>
        <v>2.8725065333930129</v>
      </c>
      <c r="O10" s="3">
        <f t="shared" si="0"/>
        <v>3.6899292387719229</v>
      </c>
      <c r="P10" s="3">
        <f t="shared" si="1"/>
        <v>3.7961426889961909</v>
      </c>
    </row>
    <row r="11" spans="1:16">
      <c r="A11">
        <v>16</v>
      </c>
      <c r="B11" s="1">
        <v>28.510100000000001</v>
      </c>
      <c r="C11" s="1">
        <v>40.687899999999999</v>
      </c>
      <c r="D11" s="1">
        <v>53.862699999999997</v>
      </c>
      <c r="H11">
        <v>16</v>
      </c>
      <c r="I11" s="3">
        <f>$B$7/B11</f>
        <v>5.3916331405361611</v>
      </c>
      <c r="J11" s="3">
        <f>C$7/C11</f>
        <v>5.6404729661643875</v>
      </c>
      <c r="K11" s="3">
        <f>D$7/D11</f>
        <v>6.280264450166813</v>
      </c>
      <c r="M11">
        <v>16</v>
      </c>
      <c r="N11" s="3">
        <f t="shared" si="2"/>
        <v>4.8847250623463259</v>
      </c>
      <c r="O11" s="3">
        <f t="shared" si="0"/>
        <v>6.241462449524307</v>
      </c>
      <c r="P11" s="3">
        <f t="shared" si="1"/>
        <v>7.6045203823796443</v>
      </c>
    </row>
    <row r="12" spans="1:16">
      <c r="A12">
        <v>32</v>
      </c>
      <c r="B12" s="1">
        <v>16.383099999999999</v>
      </c>
      <c r="C12" s="1">
        <v>21.225000000000001</v>
      </c>
      <c r="D12" s="1">
        <v>29.0168</v>
      </c>
      <c r="H12">
        <v>32</v>
      </c>
      <c r="I12" s="3">
        <f>$B$7/B12</f>
        <v>9.3825954794880104</v>
      </c>
      <c r="J12" s="3">
        <f>C$7/C12</f>
        <v>10.812673733804475</v>
      </c>
      <c r="K12" s="3">
        <f>D$7/D12</f>
        <v>11.657798241018996</v>
      </c>
      <c r="M12">
        <v>32</v>
      </c>
      <c r="N12" s="3">
        <f t="shared" si="2"/>
        <v>8.5004669445953471</v>
      </c>
      <c r="O12" s="3">
        <f t="shared" si="0"/>
        <v>11.964758539458186</v>
      </c>
      <c r="P12" s="3">
        <f t="shared" si="1"/>
        <v>14.115960409142291</v>
      </c>
    </row>
    <row r="13" spans="1:16">
      <c r="A13">
        <v>64</v>
      </c>
      <c r="B13" s="1">
        <v>8.5842200000000002</v>
      </c>
      <c r="C13" s="1">
        <v>11.7661</v>
      </c>
      <c r="D13" s="1">
        <v>15.635</v>
      </c>
      <c r="H13">
        <v>64</v>
      </c>
      <c r="I13" s="3">
        <f>$B$7/B13</f>
        <v>17.906810403274847</v>
      </c>
      <c r="J13" s="3">
        <f>C$7/C13</f>
        <v>19.505103645218043</v>
      </c>
      <c r="K13" s="3">
        <f>D$7/D13</f>
        <v>21.635561240805885</v>
      </c>
      <c r="M13">
        <v>64</v>
      </c>
      <c r="N13" s="3">
        <f t="shared" si="2"/>
        <v>16.223256160722816</v>
      </c>
      <c r="O13" s="3">
        <f t="shared" si="0"/>
        <v>21.583362371558973</v>
      </c>
      <c r="P13" s="3">
        <f t="shared" si="1"/>
        <v>26.197633514550692</v>
      </c>
    </row>
    <row r="14" spans="1:16">
      <c r="A14">
        <v>128</v>
      </c>
      <c r="B14" s="1">
        <v>5.1931799999999999</v>
      </c>
      <c r="C14" s="1">
        <v>7.1617100000000002</v>
      </c>
      <c r="D14" s="1">
        <v>9.8157099999999993</v>
      </c>
      <c r="H14">
        <v>128</v>
      </c>
      <c r="I14" s="3">
        <f>$B$7/B14</f>
        <v>29.599590231804022</v>
      </c>
      <c r="J14" s="3">
        <f>C$7/C14</f>
        <v>32.045279688789407</v>
      </c>
      <c r="K14" s="3">
        <f>D$7/D14</f>
        <v>34.462305834218817</v>
      </c>
      <c r="M14">
        <v>128</v>
      </c>
      <c r="N14" s="3">
        <f t="shared" si="2"/>
        <v>26.816709607600735</v>
      </c>
      <c r="O14" s="3">
        <f t="shared" si="0"/>
        <v>35.459687700283872</v>
      </c>
      <c r="P14" s="3">
        <f t="shared" si="1"/>
        <v>41.729024186737384</v>
      </c>
    </row>
    <row r="15" spans="1:16">
      <c r="A15">
        <v>256</v>
      </c>
      <c r="B15" s="1">
        <v>3.9144700000000001</v>
      </c>
      <c r="C15" s="1">
        <v>4.5869999999999997</v>
      </c>
      <c r="D15" s="1">
        <v>5.86388</v>
      </c>
      <c r="H15">
        <v>256</v>
      </c>
      <c r="I15" s="3">
        <f>$B$7/B15</f>
        <v>39.268662168824896</v>
      </c>
      <c r="J15" s="3">
        <f>C$7/C15</f>
        <v>50.032483104425552</v>
      </c>
      <c r="K15" s="3">
        <f>D$7/D15</f>
        <v>57.687401515719962</v>
      </c>
      <c r="M15">
        <v>256</v>
      </c>
      <c r="N15" s="3">
        <f t="shared" si="2"/>
        <v>35.576719198256725</v>
      </c>
      <c r="O15" s="3">
        <f t="shared" si="0"/>
        <v>55.363418356224116</v>
      </c>
      <c r="P15" s="3">
        <f t="shared" si="1"/>
        <v>69.851361214758825</v>
      </c>
    </row>
    <row r="16" spans="1:16">
      <c r="A16">
        <v>512</v>
      </c>
      <c r="B16" s="1">
        <v>4.7685899999999997</v>
      </c>
      <c r="C16" s="1">
        <v>3.63713</v>
      </c>
      <c r="D16" s="1">
        <v>4.19313</v>
      </c>
      <c r="H16">
        <v>512</v>
      </c>
      <c r="I16" s="3">
        <f>$B$7/B16</f>
        <v>32.235105135899715</v>
      </c>
      <c r="J16" s="3">
        <f>C$7/C16</f>
        <v>63.098926901155579</v>
      </c>
      <c r="K16" s="3">
        <f>D$7/D16</f>
        <v>80.672910212657371</v>
      </c>
      <c r="M16">
        <v>512</v>
      </c>
      <c r="N16" s="3">
        <f t="shared" si="2"/>
        <v>29.204439886842867</v>
      </c>
      <c r="O16" s="3">
        <f t="shared" si="0"/>
        <v>69.822084995587176</v>
      </c>
      <c r="P16" s="3">
        <f t="shared" si="1"/>
        <v>97.683591970675849</v>
      </c>
    </row>
    <row r="17" spans="1:16">
      <c r="A17">
        <v>1024</v>
      </c>
      <c r="B17" s="1">
        <v>4.3539300000000001</v>
      </c>
      <c r="C17" s="1">
        <v>3.78931</v>
      </c>
      <c r="D17" s="1">
        <v>5.0057299999999998</v>
      </c>
      <c r="H17">
        <v>1024</v>
      </c>
      <c r="I17" s="3">
        <f>$B$7/B17</f>
        <v>35.305115148842539</v>
      </c>
      <c r="J17" s="3">
        <f>C$7/C17</f>
        <v>60.564852176253723</v>
      </c>
      <c r="K17" s="3">
        <f>D$7/D17</f>
        <v>67.576956807498604</v>
      </c>
      <c r="M17">
        <v>1024</v>
      </c>
      <c r="N17" s="3">
        <f t="shared" si="2"/>
        <v>31.985815114161234</v>
      </c>
      <c r="O17" s="3">
        <f t="shared" si="0"/>
        <v>67.018005916644455</v>
      </c>
      <c r="P17" s="3">
        <f t="shared" si="1"/>
        <v>81.82622714369333</v>
      </c>
    </row>
    <row r="53" spans="1:16">
      <c r="A53" t="s">
        <v>15</v>
      </c>
    </row>
    <row r="55" spans="1:16">
      <c r="B55" t="s">
        <v>7</v>
      </c>
      <c r="I55" t="s">
        <v>8</v>
      </c>
      <c r="N55" t="s">
        <v>9</v>
      </c>
      <c r="O55" s="2">
        <v>1.0000000000000001E-9</v>
      </c>
    </row>
    <row r="56" spans="1:16">
      <c r="B56" t="s">
        <v>0</v>
      </c>
      <c r="C56" t="s">
        <v>1</v>
      </c>
      <c r="D56" t="s">
        <v>2</v>
      </c>
      <c r="E56" t="s">
        <v>3</v>
      </c>
      <c r="I56" t="s">
        <v>0</v>
      </c>
      <c r="J56" t="s">
        <v>1</v>
      </c>
      <c r="K56" t="s">
        <v>2</v>
      </c>
      <c r="N56">
        <v>17</v>
      </c>
      <c r="O56">
        <v>31</v>
      </c>
      <c r="P56">
        <v>50</v>
      </c>
    </row>
    <row r="57" spans="1:16">
      <c r="A57">
        <v>1</v>
      </c>
      <c r="B57">
        <v>153.708</v>
      </c>
      <c r="C57">
        <v>229.49100000000001</v>
      </c>
      <c r="D57">
        <v>338.26400000000001</v>
      </c>
      <c r="H57">
        <v>1</v>
      </c>
      <c r="I57" s="3">
        <f>$B$7/B57</f>
        <v>1.0000520467379708</v>
      </c>
      <c r="J57" s="3">
        <f>C$7/C57</f>
        <v>1.0000348597548487</v>
      </c>
      <c r="K57" s="3">
        <f>D$7/D57</f>
        <v>1.0000236501667337</v>
      </c>
      <c r="M57">
        <v>1</v>
      </c>
      <c r="N57" s="3">
        <f>(($B$1*N$6*$I$1)/(B57*$E$1))*$O$5</f>
        <v>0.9060296145939053</v>
      </c>
      <c r="O57" s="3">
        <f>(($B$1*O$6*$I$1)/(C57*$E$1))*$O$5</f>
        <v>1.1065880579194824</v>
      </c>
      <c r="P57" s="3">
        <f t="shared" ref="P57:P67" si="3">(($B$1*P$6*$I$1)/(D57*$E$1))*$O$5</f>
        <v>1.2108885367641844</v>
      </c>
    </row>
    <row r="58" spans="1:16">
      <c r="A58">
        <v>2</v>
      </c>
      <c r="B58">
        <v>65.376099999999994</v>
      </c>
      <c r="C58">
        <v>102.828</v>
      </c>
      <c r="D58">
        <v>161.435</v>
      </c>
      <c r="H58">
        <v>2</v>
      </c>
      <c r="I58" s="3">
        <f>$B$7/B58</f>
        <v>2.351256804856821</v>
      </c>
      <c r="J58" s="3">
        <f>C$7/C58</f>
        <v>2.2318726416929242</v>
      </c>
      <c r="K58" s="3">
        <f>D$7/D58</f>
        <v>2.0954068200823861</v>
      </c>
      <c r="M58">
        <v>2</v>
      </c>
      <c r="N58" s="3">
        <f t="shared" ref="N58:N67" si="4">(($B$1*N$6*$I$1)/(B58*$E$1))*$O$5</f>
        <v>2.1301974268884196</v>
      </c>
      <c r="O58" s="3">
        <f>(($B$1*O$6*$I$1)/(C58*$E$1))*$O$5</f>
        <v>2.4696775197417047</v>
      </c>
      <c r="P58" s="3">
        <f t="shared" si="3"/>
        <v>2.5372440920494319</v>
      </c>
    </row>
    <row r="59" spans="1:16">
      <c r="A59">
        <v>4</v>
      </c>
      <c r="B59">
        <v>45.242899999999999</v>
      </c>
      <c r="C59">
        <v>71.779300000000006</v>
      </c>
      <c r="D59">
        <v>121.3</v>
      </c>
      <c r="H59">
        <v>4</v>
      </c>
      <c r="I59" s="3">
        <f>$B$7/B59</f>
        <v>3.3975717736926683</v>
      </c>
      <c r="J59" s="3">
        <f>C$7/C59</f>
        <v>3.1972866829294793</v>
      </c>
      <c r="K59" s="3">
        <f>D$7/D59</f>
        <v>2.7887221764220942</v>
      </c>
      <c r="M59">
        <v>4</v>
      </c>
      <c r="N59" s="3">
        <f t="shared" si="4"/>
        <v>3.0781404375051116</v>
      </c>
      <c r="O59" s="3">
        <f>(($B$1*O$6*$I$1)/(C59*$E$1))*$O$5</f>
        <v>3.5379559287984139</v>
      </c>
      <c r="P59" s="3">
        <f t="shared" si="3"/>
        <v>3.3767518549051938</v>
      </c>
    </row>
    <row r="60" spans="1:16">
      <c r="A60">
        <v>8</v>
      </c>
      <c r="B60">
        <v>36.277299999999997</v>
      </c>
      <c r="C60">
        <v>54.811999999999998</v>
      </c>
      <c r="D60">
        <v>85.373599999999996</v>
      </c>
      <c r="H60">
        <v>8</v>
      </c>
      <c r="I60" s="3">
        <f>$B$7/B60</f>
        <v>4.2372502915046057</v>
      </c>
      <c r="J60" s="3">
        <f>C$7/C60</f>
        <v>4.1870210902722036</v>
      </c>
      <c r="K60" s="3">
        <f>D$7/D60</f>
        <v>3.9622553107752281</v>
      </c>
      <c r="M60">
        <v>8</v>
      </c>
      <c r="N60" s="3">
        <f t="shared" si="4"/>
        <v>3.8388744476573509</v>
      </c>
      <c r="O60" s="3">
        <f>(($B$1*O$6*$I$1)/(C60*$E$1))*$O$5</f>
        <v>4.633146026417573</v>
      </c>
      <c r="P60" s="3">
        <f t="shared" si="3"/>
        <v>4.7977360682927754</v>
      </c>
    </row>
    <row r="61" spans="1:16">
      <c r="A61">
        <v>16</v>
      </c>
      <c r="B61">
        <v>17.065200000000001</v>
      </c>
      <c r="C61">
        <v>26.799499999999998</v>
      </c>
      <c r="D61">
        <v>39.487499999999997</v>
      </c>
      <c r="H61">
        <v>16</v>
      </c>
      <c r="I61" s="3">
        <f>$B$7/B61</f>
        <v>9.0075709631296448</v>
      </c>
      <c r="J61" s="3">
        <f>C$7/C61</f>
        <v>8.5635552902106387</v>
      </c>
      <c r="K61" s="3">
        <f>D$7/D61</f>
        <v>8.5665590376701495</v>
      </c>
      <c r="M61">
        <v>16</v>
      </c>
      <c r="N61" s="3">
        <f t="shared" si="4"/>
        <v>8.1607013102688502</v>
      </c>
      <c r="O61" s="3">
        <f>(($B$1*O$6*$I$1)/(C61*$E$1))*$O$5</f>
        <v>9.4759976865240034</v>
      </c>
      <c r="P61" s="3">
        <f t="shared" si="3"/>
        <v>10.372902817347263</v>
      </c>
    </row>
    <row r="62" spans="1:16">
      <c r="A62">
        <v>32</v>
      </c>
      <c r="B62">
        <v>8.7079799999999992</v>
      </c>
      <c r="C62">
        <v>13.2852</v>
      </c>
      <c r="D62">
        <v>19.667200000000001</v>
      </c>
      <c r="H62">
        <v>32</v>
      </c>
      <c r="I62" s="3">
        <f>$B$7/B62</f>
        <v>17.652314313997049</v>
      </c>
      <c r="J62" s="3">
        <f>C$7/C62</f>
        <v>17.274786981001416</v>
      </c>
      <c r="K62" s="3">
        <f>D$7/D62</f>
        <v>17.199804751057599</v>
      </c>
      <c r="M62">
        <v>32</v>
      </c>
      <c r="N62" s="3">
        <f t="shared" si="4"/>
        <v>15.992687167402776</v>
      </c>
      <c r="O62" s="3">
        <f>(($B$1*O$6*$I$1)/(C62*$E$1))*$O$5</f>
        <v>19.115406617890585</v>
      </c>
      <c r="P62" s="3">
        <f t="shared" si="3"/>
        <v>20.826553856166612</v>
      </c>
    </row>
    <row r="63" spans="1:16">
      <c r="A63">
        <v>64</v>
      </c>
      <c r="B63">
        <v>4.2158199999999999</v>
      </c>
      <c r="C63">
        <v>6.6204700000000001</v>
      </c>
      <c r="D63">
        <v>9.69557</v>
      </c>
      <c r="H63">
        <v>64</v>
      </c>
      <c r="I63" s="3">
        <f>$B$7/B63</f>
        <v>36.461708516967043</v>
      </c>
      <c r="J63" s="3">
        <f>C$7/C63</f>
        <v>34.665061543968932</v>
      </c>
      <c r="K63" s="3">
        <f>D$7/D63</f>
        <v>34.889336057601561</v>
      </c>
      <c r="M63">
        <v>64</v>
      </c>
      <c r="N63" s="3">
        <f t="shared" si="4"/>
        <v>33.033668420378476</v>
      </c>
      <c r="O63" s="3">
        <f>(($B$1*O$6*$I$1)/(C63*$E$1))*$O$5</f>
        <v>38.358605959999821</v>
      </c>
      <c r="P63" s="3">
        <f t="shared" si="3"/>
        <v>42.246097960202441</v>
      </c>
    </row>
    <row r="64" spans="1:16">
      <c r="A64">
        <v>128</v>
      </c>
      <c r="B64">
        <v>2.13443</v>
      </c>
      <c r="C64">
        <v>3.2973400000000002</v>
      </c>
      <c r="D64">
        <v>4.78207</v>
      </c>
      <c r="H64">
        <v>128</v>
      </c>
      <c r="I64" s="3">
        <f>$B$7/B64</f>
        <v>72.017353579175705</v>
      </c>
      <c r="J64" s="3">
        <f>C$7/C64</f>
        <v>69.601254344410947</v>
      </c>
      <c r="K64" s="3">
        <f>D$7/D64</f>
        <v>70.737567622389463</v>
      </c>
      <c r="M64">
        <v>128</v>
      </c>
      <c r="N64" s="3">
        <f t="shared" si="4"/>
        <v>65.246459242045887</v>
      </c>
      <c r="O64" s="3">
        <f>(($B$1*O$6*$I$1)/(C64*$E$1))*$O$5</f>
        <v>77.017232071912517</v>
      </c>
      <c r="P64" s="3">
        <f t="shared" si="3"/>
        <v>85.653284038083925</v>
      </c>
    </row>
    <row r="65" spans="1:16">
      <c r="A65">
        <v>256</v>
      </c>
      <c r="B65">
        <v>1.0338000000000001</v>
      </c>
      <c r="C65">
        <v>1.6561699999999999</v>
      </c>
      <c r="D65">
        <v>2.3975300000000002</v>
      </c>
      <c r="H65">
        <v>256</v>
      </c>
      <c r="I65" s="3">
        <f>$B$7/B65</f>
        <v>148.69026891081447</v>
      </c>
      <c r="J65" s="3">
        <f>C$7/C65</f>
        <v>138.57212725746754</v>
      </c>
      <c r="K65" s="3">
        <f>D$7/D65</f>
        <v>141.09187372003686</v>
      </c>
      <c r="M65">
        <v>256</v>
      </c>
      <c r="N65" s="3">
        <f t="shared" si="4"/>
        <v>134.71077577868058</v>
      </c>
      <c r="O65" s="3">
        <f>(($B$1*O$6*$I$1)/(C65*$E$1))*$O$5</f>
        <v>153.33691589631502</v>
      </c>
      <c r="P65" s="3">
        <f t="shared" si="3"/>
        <v>170.84249206474999</v>
      </c>
    </row>
    <row r="66" spans="1:16">
      <c r="A66">
        <v>512</v>
      </c>
      <c r="B66">
        <v>0.449596</v>
      </c>
      <c r="C66">
        <v>0.80132400000000004</v>
      </c>
      <c r="D66">
        <v>1.2015</v>
      </c>
      <c r="H66">
        <v>512</v>
      </c>
      <c r="I66" s="3">
        <f>$B$7/B66</f>
        <v>341.8980595912775</v>
      </c>
      <c r="J66" s="3">
        <f>C$7/C66</f>
        <v>286.39975839984822</v>
      </c>
      <c r="K66" s="3">
        <f>D$7/D66</f>
        <v>281.54140657511442</v>
      </c>
      <c r="M66">
        <v>512</v>
      </c>
      <c r="N66" s="3">
        <f t="shared" si="4"/>
        <v>309.75364549506668</v>
      </c>
      <c r="O66" s="3">
        <f>(($B$1*O$6*$I$1)/(C66*$E$1))*$O$5</f>
        <v>316.91550483949061</v>
      </c>
      <c r="P66" s="3">
        <f t="shared" si="3"/>
        <v>340.90719933416563</v>
      </c>
    </row>
    <row r="67" spans="1:16">
      <c r="A67">
        <v>1024</v>
      </c>
      <c r="B67">
        <v>0.187248</v>
      </c>
      <c r="C67">
        <v>0.33058599999999999</v>
      </c>
      <c r="D67">
        <v>0.559307</v>
      </c>
      <c r="H67">
        <v>1024</v>
      </c>
      <c r="I67" s="3">
        <f>$B$7/B67</f>
        <v>820.92198581560285</v>
      </c>
      <c r="J67" s="3">
        <f>C$7/C67</f>
        <v>694.21875094529105</v>
      </c>
      <c r="K67" s="3">
        <f>D$7/D67</f>
        <v>604.80558977448879</v>
      </c>
      <c r="M67">
        <v>1024</v>
      </c>
      <c r="N67" s="3">
        <f t="shared" si="4"/>
        <v>743.74092113133395</v>
      </c>
      <c r="O67" s="3">
        <f>(($B$1*O$6*$I$1)/(C67*$E$1))*$O$5</f>
        <v>768.18740055537751</v>
      </c>
      <c r="P67" s="3">
        <f t="shared" si="3"/>
        <v>732.33483578785888</v>
      </c>
    </row>
    <row r="102" spans="1:16">
      <c r="A102" t="s">
        <v>16</v>
      </c>
    </row>
    <row r="104" spans="1:16">
      <c r="B104" t="s">
        <v>7</v>
      </c>
      <c r="I104" t="s">
        <v>8</v>
      </c>
      <c r="N104" t="s">
        <v>9</v>
      </c>
      <c r="O104" s="2">
        <v>1.0000000000000001E-9</v>
      </c>
    </row>
    <row r="105" spans="1:16">
      <c r="B105" t="s">
        <v>0</v>
      </c>
      <c r="C105" t="s">
        <v>1</v>
      </c>
      <c r="D105" t="s">
        <v>2</v>
      </c>
      <c r="E105" t="s">
        <v>3</v>
      </c>
      <c r="I105" t="s">
        <v>0</v>
      </c>
      <c r="J105" t="s">
        <v>1</v>
      </c>
      <c r="K105" t="s">
        <v>2</v>
      </c>
      <c r="N105">
        <v>17</v>
      </c>
      <c r="O105">
        <v>31</v>
      </c>
      <c r="P105">
        <v>50</v>
      </c>
    </row>
    <row r="106" spans="1:16">
      <c r="A106">
        <v>1</v>
      </c>
      <c r="B106" s="5">
        <v>6.1999999999999998E-3</v>
      </c>
      <c r="C106" s="3">
        <v>6.1000000000000004E-3</v>
      </c>
      <c r="D106" s="3">
        <v>5.8999999999999999E-3</v>
      </c>
      <c r="H106">
        <v>1</v>
      </c>
      <c r="I106" s="6"/>
      <c r="J106" s="6"/>
      <c r="K106" s="6"/>
      <c r="M106">
        <v>1</v>
      </c>
      <c r="N106" s="3"/>
      <c r="O106" s="3"/>
      <c r="P106" s="3"/>
    </row>
    <row r="107" spans="1:16">
      <c r="A107">
        <v>2</v>
      </c>
      <c r="B107" s="3">
        <v>15.263400000000001</v>
      </c>
      <c r="C107" s="3">
        <v>19.269200000000001</v>
      </c>
      <c r="D107" s="3">
        <v>32.4221</v>
      </c>
      <c r="H107">
        <v>2</v>
      </c>
      <c r="I107" s="6">
        <f>$B$107/B107</f>
        <v>1</v>
      </c>
      <c r="J107" s="6">
        <f>$C$107/C107</f>
        <v>1</v>
      </c>
      <c r="K107" s="6">
        <f>$D$107/D107</f>
        <v>1</v>
      </c>
      <c r="M107">
        <v>2</v>
      </c>
      <c r="N107" s="3">
        <f t="shared" ref="N107:N116" si="5">(($B$1*N$6*$I$1)/(B107*$E$1))*$O$5</f>
        <v>9.1240483771636729</v>
      </c>
      <c r="O107" s="3">
        <f>(($B$1*O$6*$I$1)/(C107*$E$1))*$O$5</f>
        <v>13.179166753160485</v>
      </c>
      <c r="P107" s="3">
        <f t="shared" ref="P106:P116" si="6">(($B$1*P$6*$I$1)/(D107*$E$1))*$O$5</f>
        <v>12.633358110671423</v>
      </c>
    </row>
    <row r="108" spans="1:16">
      <c r="A108">
        <v>4</v>
      </c>
      <c r="B108" s="3">
        <v>18.938500000000001</v>
      </c>
      <c r="C108" s="3">
        <v>19.1126</v>
      </c>
      <c r="D108" s="3">
        <v>33.535800000000002</v>
      </c>
      <c r="H108">
        <v>4</v>
      </c>
      <c r="I108" s="6">
        <f t="shared" ref="I108:I116" si="7">$B$107/B108</f>
        <v>0.80594556063046174</v>
      </c>
      <c r="J108" s="6">
        <f t="shared" ref="J108:J116" si="8">$C$107/C108</f>
        <v>1.0081935477119806</v>
      </c>
      <c r="K108" s="6">
        <f t="shared" ref="K108:K116" si="9">$D$107/D108</f>
        <v>0.96679071320797472</v>
      </c>
      <c r="M108">
        <v>4</v>
      </c>
      <c r="N108" s="3">
        <f t="shared" si="5"/>
        <v>7.3534862845526305</v>
      </c>
      <c r="O108" s="3">
        <f>(($B$1*O$6*$I$1)/(C108*$E$1))*$O$5</f>
        <v>13.287150884756654</v>
      </c>
      <c r="P108" s="3">
        <f t="shared" si="6"/>
        <v>12.213813298027777</v>
      </c>
    </row>
    <row r="109" spans="1:16">
      <c r="A109">
        <v>8</v>
      </c>
      <c r="B109" s="3">
        <v>12.1997</v>
      </c>
      <c r="C109" s="3">
        <v>14.0059</v>
      </c>
      <c r="D109" s="3">
        <v>22.520199999999999</v>
      </c>
      <c r="H109">
        <v>8</v>
      </c>
      <c r="I109" s="6">
        <f t="shared" si="7"/>
        <v>1.2511291261260524</v>
      </c>
      <c r="J109" s="6">
        <f t="shared" si="8"/>
        <v>1.375791630669932</v>
      </c>
      <c r="K109" s="6">
        <f t="shared" si="9"/>
        <v>1.4396897008019467</v>
      </c>
      <c r="M109">
        <v>8</v>
      </c>
      <c r="N109" s="3">
        <f t="shared" si="5"/>
        <v>11.415362672852611</v>
      </c>
      <c r="O109" s="3">
        <f>(($B$1*O$6*$I$1)/(C109*$E$1))*$O$5</f>
        <v>18.131787318201617</v>
      </c>
      <c r="P109" s="3">
        <f t="shared" si="6"/>
        <v>18.18811555847639</v>
      </c>
    </row>
    <row r="110" spans="1:16">
      <c r="A110">
        <v>16</v>
      </c>
      <c r="B110" s="3">
        <v>11.4392</v>
      </c>
      <c r="C110" s="3">
        <v>13.883100000000001</v>
      </c>
      <c r="D110" s="3">
        <v>14.3696</v>
      </c>
      <c r="H110">
        <v>16</v>
      </c>
      <c r="I110" s="6">
        <f t="shared" si="7"/>
        <v>1.3343065948667741</v>
      </c>
      <c r="J110" s="6">
        <f t="shared" si="8"/>
        <v>1.3879609021039969</v>
      </c>
      <c r="K110" s="6">
        <f t="shared" si="9"/>
        <v>2.2562980180380805</v>
      </c>
      <c r="M110">
        <v>16</v>
      </c>
      <c r="N110" s="3">
        <f t="shared" si="5"/>
        <v>12.174277921532974</v>
      </c>
      <c r="O110" s="3">
        <f>(($B$1*O$6*$I$1)/(C110*$E$1))*$O$5</f>
        <v>18.292168175695629</v>
      </c>
      <c r="P110" s="3">
        <f t="shared" si="6"/>
        <v>28.504620866273246</v>
      </c>
    </row>
    <row r="111" spans="1:16">
      <c r="A111">
        <v>32</v>
      </c>
      <c r="B111" s="3">
        <v>7.6700799999999996</v>
      </c>
      <c r="C111" s="3">
        <v>7.9347799999999999</v>
      </c>
      <c r="D111" s="3">
        <v>9.3444599999999998</v>
      </c>
      <c r="H111">
        <v>32</v>
      </c>
      <c r="I111" s="6">
        <f t="shared" si="7"/>
        <v>1.9899922816971924</v>
      </c>
      <c r="J111" s="6">
        <f t="shared" si="8"/>
        <v>2.4284479216815087</v>
      </c>
      <c r="K111" s="6">
        <f t="shared" si="9"/>
        <v>3.4696600980688026</v>
      </c>
      <c r="M111">
        <v>32</v>
      </c>
      <c r="N111" s="3">
        <f t="shared" si="5"/>
        <v>18.156785848387504</v>
      </c>
      <c r="O111" s="3">
        <f>(($B$1*O$6*$I$1)/(C111*$E$1))*$O$5</f>
        <v>32.004920111206609</v>
      </c>
      <c r="P111" s="3">
        <f t="shared" si="6"/>
        <v>43.833458541210511</v>
      </c>
    </row>
    <row r="112" spans="1:16">
      <c r="A112">
        <v>64</v>
      </c>
      <c r="B112" s="3">
        <v>4.3644100000000003</v>
      </c>
      <c r="C112" s="3">
        <v>5.1415199999999999</v>
      </c>
      <c r="D112" s="3">
        <v>5.93506</v>
      </c>
      <c r="H112">
        <v>64</v>
      </c>
      <c r="I112" s="6">
        <f t="shared" si="7"/>
        <v>3.4972424680541012</v>
      </c>
      <c r="J112" s="6">
        <f t="shared" si="8"/>
        <v>3.7477633073488001</v>
      </c>
      <c r="K112" s="6">
        <f t="shared" si="9"/>
        <v>5.4628091375655847</v>
      </c>
      <c r="M112">
        <v>64</v>
      </c>
      <c r="N112" s="3">
        <f t="shared" si="5"/>
        <v>31.909009465196895</v>
      </c>
      <c r="O112" s="3">
        <f>(($B$1*O$6*$I$1)/(C112*$E$1))*$O$5</f>
        <v>49.392397578926079</v>
      </c>
      <c r="P112" s="3">
        <f t="shared" si="6"/>
        <v>69.013624125114148</v>
      </c>
    </row>
    <row r="113" spans="1:16">
      <c r="A113">
        <v>128</v>
      </c>
      <c r="B113" s="3">
        <v>3.0555599999999998</v>
      </c>
      <c r="C113" s="3">
        <v>3.8609900000000001</v>
      </c>
      <c r="D113" s="3">
        <v>5.0301</v>
      </c>
      <c r="H113">
        <v>128</v>
      </c>
      <c r="I113" s="6">
        <f t="shared" si="7"/>
        <v>4.995287279582139</v>
      </c>
      <c r="J113" s="6">
        <f t="shared" si="8"/>
        <v>4.9907407167591735</v>
      </c>
      <c r="K113" s="6">
        <f t="shared" si="9"/>
        <v>6.4456173833522197</v>
      </c>
      <c r="M113">
        <v>128</v>
      </c>
      <c r="N113" s="3">
        <f t="shared" si="5"/>
        <v>45.577242796737757</v>
      </c>
      <c r="O113" s="3">
        <f>(($B$1*O$6*$I$1)/(C113*$E$1))*$O$5</f>
        <v>65.773804127956808</v>
      </c>
      <c r="P113" s="3">
        <f t="shared" si="6"/>
        <v>81.429792648257504</v>
      </c>
    </row>
    <row r="114" spans="1:16">
      <c r="A114">
        <v>256</v>
      </c>
      <c r="B114" s="3">
        <v>2.8782100000000002</v>
      </c>
      <c r="C114" s="3">
        <v>2.92815</v>
      </c>
      <c r="D114" s="3">
        <v>3.4634299999999998</v>
      </c>
      <c r="H114">
        <v>256</v>
      </c>
      <c r="I114" s="6">
        <f t="shared" si="7"/>
        <v>5.3030876829696236</v>
      </c>
      <c r="J114" s="6">
        <f t="shared" si="8"/>
        <v>6.5806738042791526</v>
      </c>
      <c r="K114" s="6">
        <f t="shared" si="9"/>
        <v>9.3612690309895115</v>
      </c>
      <c r="M114">
        <v>256</v>
      </c>
      <c r="N114" s="3">
        <f t="shared" si="5"/>
        <v>48.385628567755646</v>
      </c>
      <c r="O114" s="3">
        <f>(($B$1*O$6*$I$1)/(C114*$E$1))*$O$5</f>
        <v>86.727797414749929</v>
      </c>
      <c r="P114" s="3">
        <f t="shared" si="6"/>
        <v>118.26426403882857</v>
      </c>
    </row>
    <row r="115" spans="1:16">
      <c r="A115">
        <v>512</v>
      </c>
      <c r="B115" s="3">
        <v>4.3170999999999999</v>
      </c>
      <c r="C115" s="3">
        <v>2.8334999999999999</v>
      </c>
      <c r="D115" s="3">
        <v>2.9891999999999999</v>
      </c>
      <c r="H115">
        <v>512</v>
      </c>
      <c r="I115" s="6">
        <f t="shared" si="7"/>
        <v>3.5355678580528598</v>
      </c>
      <c r="J115" s="6">
        <f t="shared" si="8"/>
        <v>6.800494088583025</v>
      </c>
      <c r="K115" s="6">
        <f t="shared" si="9"/>
        <v>10.846413756188948</v>
      </c>
      <c r="M115">
        <v>512</v>
      </c>
      <c r="N115" s="3">
        <f t="shared" si="5"/>
        <v>32.258692177619238</v>
      </c>
      <c r="O115" s="3">
        <f>(($B$1*O$6*$I$1)/(C115*$E$1))*$O$5</f>
        <v>89.624845597317801</v>
      </c>
      <c r="P115" s="3">
        <f t="shared" si="6"/>
        <v>137.02662919844775</v>
      </c>
    </row>
    <row r="116" spans="1:16">
      <c r="A116">
        <v>1024</v>
      </c>
      <c r="B116" s="3">
        <v>4.1653099999999998</v>
      </c>
      <c r="C116" s="3">
        <v>3.4571499999999999</v>
      </c>
      <c r="D116" s="3">
        <v>4.4444600000000003</v>
      </c>
      <c r="H116">
        <v>1024</v>
      </c>
      <c r="I116" s="6">
        <f t="shared" si="7"/>
        <v>3.6644091316132537</v>
      </c>
      <c r="J116" s="6">
        <f t="shared" si="8"/>
        <v>5.5737240212313619</v>
      </c>
      <c r="K116" s="6">
        <f t="shared" si="9"/>
        <v>7.2949469676856129</v>
      </c>
      <c r="M116">
        <v>1024</v>
      </c>
      <c r="N116" s="3">
        <f t="shared" si="5"/>
        <v>33.434246190559648</v>
      </c>
      <c r="O116" s="3">
        <f>(($B$1*O$6*$I$1)/(C116*$E$1))*$O$5</f>
        <v>73.457038311904313</v>
      </c>
      <c r="P116" s="3">
        <f t="shared" si="6"/>
        <v>92.159677441128949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abSelected="1" topLeftCell="A36" workbookViewId="0">
      <selection activeCell="H8" sqref="H8"/>
    </sheetView>
  </sheetViews>
  <sheetFormatPr baseColWidth="10" defaultRowHeight="15" x14ac:dyDescent="0"/>
  <cols>
    <col min="3" max="6" width="10.83203125" style="1"/>
  </cols>
  <sheetData>
    <row r="1" spans="1:9">
      <c r="I1" t="s">
        <v>18</v>
      </c>
    </row>
    <row r="2" spans="1:9">
      <c r="C2" s="1" t="s">
        <v>5</v>
      </c>
    </row>
    <row r="3" spans="1:9">
      <c r="B3" t="s">
        <v>4</v>
      </c>
      <c r="C3" s="1" t="s">
        <v>0</v>
      </c>
      <c r="D3" s="1" t="s">
        <v>1</v>
      </c>
      <c r="E3" s="1" t="s">
        <v>2</v>
      </c>
      <c r="F3" s="1" t="s">
        <v>6</v>
      </c>
    </row>
    <row r="4" spans="1:9">
      <c r="A4">
        <v>1</v>
      </c>
      <c r="B4">
        <v>4000</v>
      </c>
      <c r="C4" s="1">
        <v>0.1052</v>
      </c>
      <c r="D4" s="1">
        <v>0.15890000000000001</v>
      </c>
      <c r="E4" s="1">
        <v>0.255</v>
      </c>
      <c r="F4" s="1">
        <v>0.53979999999999995</v>
      </c>
    </row>
    <row r="5" spans="1:9">
      <c r="A5">
        <v>2</v>
      </c>
      <c r="B5">
        <v>8000</v>
      </c>
      <c r="C5" s="1">
        <v>0.10895000000000001</v>
      </c>
      <c r="D5" s="1">
        <v>0.18809999999999999</v>
      </c>
      <c r="E5" s="1">
        <v>0.30735000000000001</v>
      </c>
      <c r="F5" s="1">
        <v>0.60914999999999997</v>
      </c>
    </row>
    <row r="6" spans="1:9">
      <c r="A6">
        <v>4</v>
      </c>
      <c r="B6">
        <v>16000</v>
      </c>
      <c r="C6" s="1">
        <v>0.113125</v>
      </c>
      <c r="D6" s="1">
        <v>0.222575</v>
      </c>
      <c r="E6" s="1">
        <v>0.39747500000000002</v>
      </c>
      <c r="F6" s="1">
        <v>0.90642500000000004</v>
      </c>
    </row>
    <row r="7" spans="1:9">
      <c r="A7">
        <v>8</v>
      </c>
      <c r="B7">
        <v>32000</v>
      </c>
      <c r="C7" s="1">
        <v>0.2712</v>
      </c>
      <c r="D7" s="1">
        <v>0.46405000000000002</v>
      </c>
      <c r="E7" s="1">
        <v>0.75386200000000003</v>
      </c>
      <c r="F7" s="1">
        <v>1.4031199999999999</v>
      </c>
    </row>
    <row r="8" spans="1:9">
      <c r="A8">
        <v>16</v>
      </c>
      <c r="B8">
        <v>64000</v>
      </c>
      <c r="C8" s="1">
        <v>0.35965599999999998</v>
      </c>
      <c r="D8" s="1">
        <v>0.56656899999999999</v>
      </c>
      <c r="E8" s="1">
        <v>0.8861</v>
      </c>
      <c r="F8" s="1">
        <v>1.5843799999999999</v>
      </c>
    </row>
    <row r="9" spans="1:9">
      <c r="A9">
        <v>32</v>
      </c>
      <c r="B9">
        <v>128000</v>
      </c>
      <c r="C9" s="1">
        <v>0.50967799999999996</v>
      </c>
      <c r="D9" s="1">
        <v>0.69985900000000001</v>
      </c>
      <c r="E9" s="1">
        <v>1.0762100000000001</v>
      </c>
      <c r="F9" s="1">
        <v>1.73803</v>
      </c>
    </row>
    <row r="10" spans="1:9">
      <c r="A10">
        <v>64</v>
      </c>
      <c r="B10">
        <v>256000</v>
      </c>
      <c r="C10" s="1">
        <v>0.52807000000000004</v>
      </c>
      <c r="D10" s="1">
        <v>0.77872200000000003</v>
      </c>
      <c r="E10" s="1">
        <v>1.2335400000000001</v>
      </c>
      <c r="F10" s="1">
        <v>1.99861</v>
      </c>
    </row>
    <row r="11" spans="1:9">
      <c r="A11">
        <v>128</v>
      </c>
      <c r="B11">
        <v>512000</v>
      </c>
      <c r="C11" s="1">
        <v>0.86695199999999994</v>
      </c>
      <c r="D11" s="1">
        <v>1.10256</v>
      </c>
      <c r="E11" s="1">
        <v>1.83379</v>
      </c>
      <c r="F11" s="1">
        <v>2.6834899999999999</v>
      </c>
    </row>
    <row r="12" spans="1:9">
      <c r="A12">
        <v>256</v>
      </c>
      <c r="B12">
        <v>1024000</v>
      </c>
      <c r="C12" s="1">
        <v>1.1474200000000001</v>
      </c>
      <c r="D12" s="1">
        <v>1.3886000000000001</v>
      </c>
      <c r="E12" s="1">
        <v>1.9319500000000001</v>
      </c>
      <c r="F12" s="1">
        <v>3.0374400000000001</v>
      </c>
    </row>
    <row r="13" spans="1:9">
      <c r="A13">
        <v>512</v>
      </c>
      <c r="B13">
        <v>2048000</v>
      </c>
      <c r="C13" s="1">
        <v>2.2578200000000002</v>
      </c>
      <c r="D13" s="1">
        <v>3.0096400000000001</v>
      </c>
      <c r="E13" s="1">
        <v>3.0458099999999999</v>
      </c>
      <c r="F13" s="1">
        <v>4.7588600000000003</v>
      </c>
    </row>
    <row r="14" spans="1:9">
      <c r="A14">
        <v>1024</v>
      </c>
      <c r="B14">
        <v>4096000</v>
      </c>
      <c r="C14" s="1">
        <v>4.7771299999999997</v>
      </c>
      <c r="D14" s="1">
        <v>3.7961200000000002</v>
      </c>
      <c r="E14" s="1">
        <v>5.3594400000000002</v>
      </c>
    </row>
    <row r="35" spans="1:6">
      <c r="A35">
        <v>1</v>
      </c>
      <c r="B35">
        <v>4000</v>
      </c>
      <c r="C35" s="1">
        <v>0.1033</v>
      </c>
      <c r="D35" s="1">
        <v>0.15679999999999999</v>
      </c>
      <c r="E35" s="1">
        <v>0.25230000000000002</v>
      </c>
      <c r="F35" s="1">
        <v>0.53559999999999997</v>
      </c>
    </row>
    <row r="36" spans="1:6">
      <c r="A36">
        <v>2</v>
      </c>
      <c r="B36">
        <v>8000</v>
      </c>
      <c r="C36" s="1">
        <v>0.10440000000000001</v>
      </c>
      <c r="D36" s="1">
        <v>0.15970000000000001</v>
      </c>
      <c r="E36" s="1">
        <v>0.25290000000000001</v>
      </c>
      <c r="F36" s="1">
        <v>0.53485000000000005</v>
      </c>
    </row>
    <row r="37" spans="1:6">
      <c r="A37">
        <v>4</v>
      </c>
      <c r="B37">
        <v>16000</v>
      </c>
      <c r="C37" s="1">
        <v>0.10835</v>
      </c>
      <c r="D37" s="1">
        <v>0.181475</v>
      </c>
      <c r="E37" s="1">
        <v>0.30252499999999999</v>
      </c>
      <c r="F37" s="1">
        <v>0.73247499999999999</v>
      </c>
    </row>
    <row r="38" spans="1:6">
      <c r="A38">
        <v>8</v>
      </c>
      <c r="B38">
        <v>32000</v>
      </c>
      <c r="C38" s="1">
        <v>0.16885</v>
      </c>
      <c r="D38" s="1">
        <v>0.31218800000000002</v>
      </c>
      <c r="E38" s="1">
        <v>0.570712</v>
      </c>
      <c r="F38" s="1">
        <v>1.1438900000000001</v>
      </c>
    </row>
    <row r="39" spans="1:6">
      <c r="A39">
        <v>16</v>
      </c>
      <c r="B39">
        <v>64000</v>
      </c>
      <c r="C39" s="1">
        <v>0.161</v>
      </c>
      <c r="D39" s="1">
        <v>0.32231300000000002</v>
      </c>
      <c r="E39" s="1">
        <v>0.55359400000000003</v>
      </c>
      <c r="F39" s="1">
        <v>1.10548</v>
      </c>
    </row>
    <row r="40" spans="1:6">
      <c r="A40">
        <v>32</v>
      </c>
      <c r="B40">
        <v>128000</v>
      </c>
      <c r="C40" s="1">
        <v>0.173597</v>
      </c>
      <c r="D40" s="1">
        <v>0.34516599999999997</v>
      </c>
      <c r="E40" s="1">
        <v>0.58631599999999995</v>
      </c>
      <c r="F40" s="1">
        <v>1.1484399999999999</v>
      </c>
    </row>
    <row r="41" spans="1:6">
      <c r="A41">
        <v>64</v>
      </c>
      <c r="B41">
        <v>256000</v>
      </c>
      <c r="C41" s="1">
        <v>0.17652200000000001</v>
      </c>
      <c r="D41" s="1">
        <v>0.34499999999999997</v>
      </c>
      <c r="E41" s="1">
        <v>0.58667800000000003</v>
      </c>
      <c r="F41" s="1">
        <v>1.15273</v>
      </c>
    </row>
    <row r="42" spans="1:6">
      <c r="A42">
        <v>128</v>
      </c>
      <c r="B42">
        <v>512000</v>
      </c>
      <c r="C42" s="1">
        <v>0.179677</v>
      </c>
      <c r="D42" s="1">
        <v>0.34908499999999998</v>
      </c>
      <c r="E42" s="1">
        <v>0.58484400000000003</v>
      </c>
      <c r="F42" s="1">
        <v>1.15449</v>
      </c>
    </row>
    <row r="43" spans="1:6">
      <c r="A43">
        <v>256</v>
      </c>
      <c r="B43">
        <v>1024000</v>
      </c>
      <c r="C43" s="1">
        <v>0.181036</v>
      </c>
      <c r="D43" s="1">
        <v>0.36120000000000002</v>
      </c>
      <c r="E43" s="1">
        <v>0.58170699999999997</v>
      </c>
      <c r="F43" s="1">
        <v>1.14771</v>
      </c>
    </row>
    <row r="44" spans="1:6">
      <c r="A44">
        <v>512</v>
      </c>
      <c r="B44">
        <v>2048000</v>
      </c>
      <c r="C44" s="1">
        <v>0.183057</v>
      </c>
      <c r="D44" s="1">
        <v>0.33571000000000001</v>
      </c>
      <c r="E44" s="1">
        <v>0.57006199999999996</v>
      </c>
      <c r="F44" s="1">
        <v>1.1256900000000001</v>
      </c>
    </row>
    <row r="45" spans="1:6">
      <c r="A45">
        <v>1024</v>
      </c>
      <c r="B45">
        <v>4096000</v>
      </c>
      <c r="C45" s="1">
        <v>0.18768599999999999</v>
      </c>
      <c r="D45" s="1">
        <v>0.334783</v>
      </c>
      <c r="E45" s="1">
        <v>0.56122000000000005</v>
      </c>
    </row>
    <row r="74" spans="1:6">
      <c r="A74">
        <v>1</v>
      </c>
      <c r="B74">
        <v>4000</v>
      </c>
      <c r="C74" s="1">
        <v>1E-3</v>
      </c>
      <c r="D74" s="1">
        <v>1.1000000000000001E-3</v>
      </c>
      <c r="E74" s="1">
        <v>1.6000000000000001E-3</v>
      </c>
      <c r="F74" s="1">
        <v>3.0000000000000001E-3</v>
      </c>
    </row>
    <row r="75" spans="1:6">
      <c r="A75">
        <v>2</v>
      </c>
      <c r="B75">
        <v>8000</v>
      </c>
      <c r="C75" s="1">
        <v>3.5500000000000002E-3</v>
      </c>
      <c r="D75" s="1">
        <v>2.7349999999999999E-2</v>
      </c>
      <c r="E75" s="1">
        <v>5.3400000000000003E-2</v>
      </c>
      <c r="F75" s="1">
        <v>7.3050000000000004E-2</v>
      </c>
    </row>
    <row r="76" spans="1:6">
      <c r="A76">
        <v>4</v>
      </c>
      <c r="B76">
        <v>16000</v>
      </c>
      <c r="C76" s="1">
        <v>3.7750000000000001E-3</v>
      </c>
      <c r="D76" s="1">
        <v>0.04</v>
      </c>
      <c r="E76" s="1">
        <v>9.3799999999999994E-2</v>
      </c>
      <c r="F76" s="1">
        <v>0.1724</v>
      </c>
    </row>
    <row r="77" spans="1:6">
      <c r="A77">
        <v>8</v>
      </c>
      <c r="B77">
        <v>32000</v>
      </c>
      <c r="C77" s="1">
        <v>0.10112500000000001</v>
      </c>
      <c r="D77" s="1">
        <v>0.15048700000000001</v>
      </c>
      <c r="E77" s="1">
        <v>0.18141299999999999</v>
      </c>
      <c r="F77" s="1">
        <v>0.25717499999999999</v>
      </c>
    </row>
    <row r="78" spans="1:6">
      <c r="A78">
        <v>16</v>
      </c>
      <c r="B78">
        <v>64000</v>
      </c>
      <c r="C78" s="1">
        <v>0.197325</v>
      </c>
      <c r="D78" s="1">
        <v>0.24273800000000001</v>
      </c>
      <c r="E78" s="1">
        <v>0.33072499999999999</v>
      </c>
      <c r="F78" s="1">
        <v>0.47661900000000001</v>
      </c>
    </row>
    <row r="79" spans="1:6">
      <c r="A79">
        <v>32</v>
      </c>
      <c r="B79">
        <v>128000</v>
      </c>
      <c r="C79" s="1">
        <v>0.334787</v>
      </c>
      <c r="D79" s="1">
        <v>0.35319699999999998</v>
      </c>
      <c r="E79" s="1">
        <v>0.48805900000000002</v>
      </c>
      <c r="F79" s="1">
        <v>0.58744099999999999</v>
      </c>
    </row>
    <row r="80" spans="1:6">
      <c r="A80">
        <v>64</v>
      </c>
      <c r="B80">
        <v>256000</v>
      </c>
      <c r="C80" s="1">
        <v>0.35024100000000002</v>
      </c>
      <c r="D80" s="1">
        <v>0.43217699999999998</v>
      </c>
      <c r="E80" s="1">
        <v>0.64493400000000001</v>
      </c>
      <c r="F80" s="1">
        <v>0.84371099999999999</v>
      </c>
    </row>
    <row r="81" spans="1:6">
      <c r="A81">
        <v>128</v>
      </c>
      <c r="B81">
        <v>512000</v>
      </c>
      <c r="C81" s="1">
        <v>0.68597399999999997</v>
      </c>
      <c r="D81" s="1">
        <v>0.751938</v>
      </c>
      <c r="E81" s="1">
        <v>1.2470300000000001</v>
      </c>
      <c r="F81" s="1">
        <v>1.5268600000000001</v>
      </c>
    </row>
    <row r="82" spans="1:6">
      <c r="A82">
        <v>256</v>
      </c>
      <c r="B82">
        <v>1024000</v>
      </c>
      <c r="C82" s="1">
        <v>0.965032</v>
      </c>
      <c r="D82" s="1">
        <v>1.0258100000000001</v>
      </c>
      <c r="E82" s="1">
        <v>1.3483000000000001</v>
      </c>
      <c r="F82" s="1">
        <v>1.8875299999999999</v>
      </c>
    </row>
    <row r="83" spans="1:6">
      <c r="A83">
        <v>512</v>
      </c>
      <c r="B83">
        <v>2048000</v>
      </c>
      <c r="C83" s="1">
        <v>2.0733899999999998</v>
      </c>
      <c r="D83" s="1">
        <v>2.6723699999999999</v>
      </c>
      <c r="E83" s="1">
        <v>2.4737800000000001</v>
      </c>
      <c r="F83" s="1">
        <v>3.6308600000000002</v>
      </c>
    </row>
    <row r="84" spans="1:6">
      <c r="A84">
        <v>1024</v>
      </c>
      <c r="B84">
        <v>4096000</v>
      </c>
      <c r="C84" s="1">
        <v>4.5880700000000001</v>
      </c>
      <c r="D84" s="1">
        <v>3.4597500000000001</v>
      </c>
      <c r="E84" s="1">
        <v>4.7962300000000004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"/>
  <sheetViews>
    <sheetView workbookViewId="0">
      <selection activeCell="H93" sqref="H93"/>
    </sheetView>
  </sheetViews>
  <sheetFormatPr baseColWidth="10" defaultRowHeight="15" x14ac:dyDescent="0"/>
  <cols>
    <col min="1" max="1" width="23.6640625" customWidth="1"/>
    <col min="2" max="2" width="30.5" customWidth="1"/>
    <col min="3" max="5" width="21.1640625" customWidth="1"/>
    <col min="6" max="6" width="24.5" customWidth="1"/>
    <col min="7" max="7" width="25.83203125" customWidth="1"/>
    <col min="8" max="8" width="27.5" customWidth="1"/>
    <col min="9" max="9" width="25.5" customWidth="1"/>
    <col min="10" max="10" width="21.1640625" customWidth="1"/>
  </cols>
  <sheetData>
    <row r="1" spans="1:10">
      <c r="A1" s="4" t="s">
        <v>19</v>
      </c>
      <c r="B1" s="4" t="s">
        <v>20</v>
      </c>
    </row>
    <row r="2" spans="1:10" ht="90">
      <c r="A2" s="4" t="s">
        <v>21</v>
      </c>
      <c r="B2" s="4" t="s">
        <v>22</v>
      </c>
      <c r="F2" t="s">
        <v>23</v>
      </c>
    </row>
    <row r="3" spans="1:10" ht="180">
      <c r="A3" s="4" t="s">
        <v>24</v>
      </c>
      <c r="B3" s="4" t="s">
        <v>25</v>
      </c>
      <c r="D3" s="4" t="s">
        <v>26</v>
      </c>
      <c r="F3" s="4" t="s">
        <v>27</v>
      </c>
      <c r="G3" s="4" t="s">
        <v>28</v>
      </c>
    </row>
    <row r="4" spans="1:10" ht="45">
      <c r="A4" s="4" t="s">
        <v>29</v>
      </c>
      <c r="B4" s="4" t="s">
        <v>30</v>
      </c>
      <c r="D4" s="4"/>
      <c r="F4" s="4"/>
      <c r="G4" s="4"/>
    </row>
    <row r="5" spans="1:10">
      <c r="B5" t="s">
        <v>31</v>
      </c>
      <c r="C5" s="4" t="s">
        <v>32</v>
      </c>
      <c r="D5" t="s">
        <v>33</v>
      </c>
      <c r="E5" s="4" t="s">
        <v>32</v>
      </c>
      <c r="F5" t="s">
        <v>33</v>
      </c>
      <c r="G5" s="4" t="s">
        <v>32</v>
      </c>
      <c r="H5" t="s">
        <v>33</v>
      </c>
      <c r="I5" s="4" t="s">
        <v>32</v>
      </c>
      <c r="J5" t="s">
        <v>33</v>
      </c>
    </row>
    <row r="6" spans="1:10">
      <c r="A6" t="s">
        <v>34</v>
      </c>
      <c r="B6" t="s">
        <v>35</v>
      </c>
      <c r="C6" t="s">
        <v>0</v>
      </c>
      <c r="D6" t="s">
        <v>0</v>
      </c>
      <c r="E6" t="s">
        <v>1</v>
      </c>
      <c r="F6" t="s">
        <v>1</v>
      </c>
      <c r="G6" t="s">
        <v>2</v>
      </c>
      <c r="H6" t="s">
        <v>2</v>
      </c>
      <c r="I6" t="s">
        <v>6</v>
      </c>
      <c r="J6" t="s">
        <v>6</v>
      </c>
    </row>
    <row r="7" spans="1:10">
      <c r="A7">
        <v>1</v>
      </c>
      <c r="B7" s="1">
        <v>1</v>
      </c>
      <c r="C7" s="1">
        <v>31.809200000000001</v>
      </c>
      <c r="D7" s="1">
        <f>C7/C7</f>
        <v>1</v>
      </c>
      <c r="E7" s="1">
        <v>53.001899999999999</v>
      </c>
      <c r="F7" s="1">
        <f>E7/E7</f>
        <v>1</v>
      </c>
      <c r="G7" s="1">
        <v>73.850700000000003</v>
      </c>
      <c r="H7" s="1">
        <f>G7/G7</f>
        <v>1</v>
      </c>
      <c r="I7" s="1">
        <v>168.43</v>
      </c>
      <c r="J7" s="1">
        <f>I7/I7</f>
        <v>1</v>
      </c>
    </row>
    <row r="8" spans="1:10">
      <c r="A8">
        <v>2</v>
      </c>
      <c r="B8" s="1">
        <v>2</v>
      </c>
      <c r="C8" s="1">
        <v>25.078900000000001</v>
      </c>
      <c r="D8" s="1">
        <f>C7/C8</f>
        <v>1.2683650399339683</v>
      </c>
      <c r="E8" s="1">
        <v>30.002800000000001</v>
      </c>
      <c r="F8" s="1">
        <f>E7/E8</f>
        <v>1.7665651205887449</v>
      </c>
      <c r="G8" s="1">
        <v>50.723199999999999</v>
      </c>
      <c r="H8" s="1">
        <f>G7/G8</f>
        <v>1.45595506592644</v>
      </c>
      <c r="I8" s="1">
        <v>88.030900000000003</v>
      </c>
      <c r="J8" s="1">
        <f>I7/I8</f>
        <v>1.9133054416119795</v>
      </c>
    </row>
    <row r="9" spans="1:10">
      <c r="A9">
        <v>4</v>
      </c>
      <c r="B9" s="1">
        <v>4</v>
      </c>
      <c r="C9" s="1">
        <v>16.851400000000002</v>
      </c>
      <c r="D9" s="1">
        <f>C7/C9</f>
        <v>1.8876295144617063</v>
      </c>
      <c r="E9" s="1">
        <v>24.079899999999999</v>
      </c>
      <c r="F9" s="1">
        <f>E7/E9</f>
        <v>2.2010847221126335</v>
      </c>
      <c r="G9" s="1">
        <v>33.545699999999997</v>
      </c>
      <c r="H9" s="1">
        <f>G7/G9</f>
        <v>2.2014952736118194</v>
      </c>
      <c r="I9" s="1">
        <v>60.110500000000002</v>
      </c>
      <c r="J9" s="1">
        <f>I7/I9</f>
        <v>2.8020063050548574</v>
      </c>
    </row>
    <row r="10" spans="1:10">
      <c r="A10">
        <v>8</v>
      </c>
      <c r="B10" s="1">
        <v>8</v>
      </c>
      <c r="C10" s="1">
        <v>12.9811</v>
      </c>
      <c r="D10" s="1">
        <f>C7/C10</f>
        <v>2.4504240780827513</v>
      </c>
      <c r="E10" s="1">
        <v>17.6617</v>
      </c>
      <c r="F10" s="1">
        <f>E7/E10</f>
        <v>3.0009512108120964</v>
      </c>
      <c r="G10" s="1">
        <v>25.7056</v>
      </c>
      <c r="H10" s="1">
        <f>G7/G10</f>
        <v>2.8729420826590317</v>
      </c>
      <c r="I10" s="1">
        <v>44.304400000000001</v>
      </c>
      <c r="J10" s="1">
        <f>I7/I10</f>
        <v>3.8016540117911539</v>
      </c>
    </row>
    <row r="11" spans="1:10">
      <c r="A11">
        <v>16</v>
      </c>
      <c r="B11" s="1">
        <v>16</v>
      </c>
      <c r="C11" s="1">
        <v>7.5156099999999997</v>
      </c>
      <c r="D11" s="1">
        <f>C7/C11</f>
        <v>4.2324175948459279</v>
      </c>
      <c r="E11" s="1">
        <v>10.4283</v>
      </c>
      <c r="F11" s="1">
        <f>E7/E11</f>
        <v>5.0825062570121684</v>
      </c>
      <c r="G11" s="1">
        <v>14.2133</v>
      </c>
      <c r="H11" s="1">
        <f>G7/G11</f>
        <v>5.1958869509543879</v>
      </c>
      <c r="I11" s="1">
        <v>24.874600000000001</v>
      </c>
      <c r="J11" s="1">
        <f>I7/I11</f>
        <v>6.7711641594236696</v>
      </c>
    </row>
    <row r="12" spans="1:10">
      <c r="A12">
        <v>32</v>
      </c>
      <c r="B12" s="1">
        <v>32</v>
      </c>
      <c r="C12" s="1">
        <v>4.2328700000000001</v>
      </c>
      <c r="D12" s="1">
        <f>C7/C12</f>
        <v>7.5148067386902975</v>
      </c>
      <c r="E12" s="1">
        <v>5.6268399999999996</v>
      </c>
      <c r="F12" s="1">
        <f>E7/E12</f>
        <v>9.419478783828934</v>
      </c>
      <c r="G12" s="1">
        <v>7.91594</v>
      </c>
      <c r="H12" s="1">
        <f>G7/G12</f>
        <v>9.3293658112618338</v>
      </c>
      <c r="I12" s="1">
        <v>12.680099999999999</v>
      </c>
      <c r="J12" s="1">
        <f>I7/I12</f>
        <v>13.283018272726556</v>
      </c>
    </row>
    <row r="13" spans="1:10">
      <c r="A13">
        <v>64</v>
      </c>
      <c r="B13" s="1">
        <v>64</v>
      </c>
      <c r="C13" s="1">
        <v>2.2706200000000001</v>
      </c>
      <c r="D13" s="1">
        <f>C7/C13</f>
        <v>14.009037179272621</v>
      </c>
      <c r="E13" s="1">
        <v>3.0712600000000001</v>
      </c>
      <c r="F13" s="1">
        <f>E7/E13</f>
        <v>17.257379707351379</v>
      </c>
      <c r="G13" s="1">
        <v>4.5257800000000001</v>
      </c>
      <c r="H13" s="1">
        <f>G7/G13</f>
        <v>16.317783895814646</v>
      </c>
      <c r="I13" s="1">
        <v>7.03172</v>
      </c>
      <c r="J13" s="1">
        <f>I7/I13</f>
        <v>23.952887771412971</v>
      </c>
    </row>
    <row r="14" spans="1:10">
      <c r="A14">
        <v>128</v>
      </c>
      <c r="B14" s="1">
        <v>128</v>
      </c>
      <c r="C14" s="1">
        <v>1.3732800000000001</v>
      </c>
      <c r="D14" s="1">
        <f>C7/C14</f>
        <v>23.162938366538505</v>
      </c>
      <c r="E14" s="1">
        <v>1.89876</v>
      </c>
      <c r="F14" s="1">
        <f>E7/E14</f>
        <v>27.913954370220566</v>
      </c>
      <c r="G14" s="1">
        <v>2.6740699999999999</v>
      </c>
      <c r="H14" s="1">
        <f>G7/G14</f>
        <v>27.617339860213086</v>
      </c>
      <c r="I14" s="1">
        <v>4.1930300000000003</v>
      </c>
      <c r="J14" s="1">
        <f>I7/I14</f>
        <v>40.169042434707123</v>
      </c>
    </row>
    <row r="15" spans="1:10">
      <c r="A15">
        <v>256</v>
      </c>
      <c r="B15" s="1">
        <v>256</v>
      </c>
      <c r="C15" s="1">
        <v>1.5855999999999999</v>
      </c>
      <c r="D15" s="1">
        <f>C7/C15</f>
        <v>20.061301715438951</v>
      </c>
      <c r="E15" s="1">
        <v>1.45455</v>
      </c>
      <c r="F15" s="1">
        <f>E7/E15</f>
        <v>36.438692379086312</v>
      </c>
      <c r="G15" s="1">
        <v>2.4432200000000002</v>
      </c>
      <c r="H15" s="1">
        <f>G7/G15</f>
        <v>30.226790874337961</v>
      </c>
      <c r="I15" s="1">
        <v>3.01938</v>
      </c>
      <c r="J15" s="1">
        <f>I7/I15</f>
        <v>55.782975312812567</v>
      </c>
    </row>
    <row r="16" spans="1:10">
      <c r="A16">
        <v>512</v>
      </c>
      <c r="B16" s="1">
        <v>512</v>
      </c>
      <c r="C16" s="1">
        <v>1.68299</v>
      </c>
      <c r="D16" s="1">
        <f>C7/C16</f>
        <v>18.900409390430127</v>
      </c>
      <c r="E16" s="1">
        <v>2.0666899999999999</v>
      </c>
      <c r="F16" s="1">
        <f>E7/E16</f>
        <v>25.645791095906983</v>
      </c>
      <c r="G16" s="1">
        <v>2.4803500000000001</v>
      </c>
      <c r="H16" s="1">
        <f>G7/G16</f>
        <v>29.774306045517772</v>
      </c>
      <c r="I16" s="1">
        <v>3.0600200000000002</v>
      </c>
      <c r="J16" s="1">
        <f>I7/I16</f>
        <v>55.042123907686879</v>
      </c>
    </row>
    <row r="17" spans="1:10">
      <c r="A17">
        <v>1024</v>
      </c>
      <c r="B17" s="1">
        <v>1024</v>
      </c>
      <c r="C17" s="1">
        <v>3.4132799999999999</v>
      </c>
      <c r="D17" s="1">
        <f>C7/C17</f>
        <v>9.3192471757371216</v>
      </c>
      <c r="E17" s="1">
        <v>3.6691799999999999</v>
      </c>
      <c r="F17" s="1">
        <f>E7/E17</f>
        <v>14.44516213431884</v>
      </c>
      <c r="G17">
        <v>3.9096099999999998</v>
      </c>
      <c r="H17" s="1">
        <f>G7/G17</f>
        <v>18.889531180859475</v>
      </c>
      <c r="I17" s="1">
        <v>5.33263</v>
      </c>
      <c r="J17" s="1">
        <f>I7/I17</f>
        <v>31.584790244213458</v>
      </c>
    </row>
    <row r="71" spans="5:5">
      <c r="E71" s="7"/>
    </row>
    <row r="75" spans="5:5">
      <c r="E75" s="8"/>
    </row>
    <row r="76" spans="5:5">
      <c r="E76" s="8"/>
    </row>
    <row r="103" spans="1:5">
      <c r="B103" t="s">
        <v>36</v>
      </c>
    </row>
    <row r="104" spans="1:5">
      <c r="B104" t="s">
        <v>0</v>
      </c>
      <c r="C104" t="s">
        <v>1</v>
      </c>
      <c r="D104" t="s">
        <v>2</v>
      </c>
      <c r="E104" t="s">
        <v>6</v>
      </c>
    </row>
    <row r="105" spans="1:5">
      <c r="A105">
        <v>1</v>
      </c>
      <c r="B105" s="9">
        <f>C7/(A7*C7)</f>
        <v>1</v>
      </c>
      <c r="C105" s="9">
        <f>D7/($A7*$D7)</f>
        <v>1</v>
      </c>
      <c r="D105" s="9">
        <f>E7/($A7*$E7)</f>
        <v>1</v>
      </c>
      <c r="E105" s="9">
        <f>F7/($A7*$F7)</f>
        <v>1</v>
      </c>
    </row>
    <row r="106" spans="1:5">
      <c r="A106">
        <v>2</v>
      </c>
      <c r="B106" s="9">
        <f>C7/(A8*C8)</f>
        <v>0.63418251996698416</v>
      </c>
      <c r="C106" s="9">
        <f>D7/($A8*$D8)</f>
        <v>0.39420827936571812</v>
      </c>
      <c r="D106" s="9">
        <f>E7/($A8*$E8)</f>
        <v>0.88328256029437247</v>
      </c>
      <c r="E106" s="9">
        <f>F7/(A8*F8)</f>
        <v>0.28303513647623957</v>
      </c>
    </row>
    <row r="107" spans="1:5">
      <c r="A107">
        <v>4</v>
      </c>
      <c r="B107" s="9">
        <f>C7/(A9*C9)</f>
        <v>0.47190737861542659</v>
      </c>
      <c r="C107" s="9">
        <f>D7/($A9*$D9)</f>
        <v>0.13244124341385513</v>
      </c>
      <c r="D107" s="9">
        <f>E7/($A9*$E9)</f>
        <v>0.55027118052815838</v>
      </c>
      <c r="E107" s="9">
        <f>F7/($A9*$F9)</f>
        <v>0.11358036221343008</v>
      </c>
    </row>
    <row r="108" spans="1:5">
      <c r="A108">
        <v>8</v>
      </c>
      <c r="B108" s="9">
        <f>C7/(A10*C10)</f>
        <v>0.30630300976034391</v>
      </c>
      <c r="C108" s="9">
        <f>D7/($A10*$D10)</f>
        <v>5.1011578411277236E-2</v>
      </c>
      <c r="D108" s="9">
        <f>E7/($A10*$E10)</f>
        <v>0.37511890135151205</v>
      </c>
      <c r="E108" s="9">
        <f>F7/($A10*$F10)</f>
        <v>4.1653459592957985E-2</v>
      </c>
    </row>
    <row r="109" spans="1:5">
      <c r="A109">
        <v>16</v>
      </c>
      <c r="B109" s="9">
        <f>C7/(A11*C11)</f>
        <v>0.2645260996778705</v>
      </c>
      <c r="C109" s="9">
        <f>D7/($A11*$D11)</f>
        <v>1.4766973862907585E-2</v>
      </c>
      <c r="D109" s="9">
        <f>E7/($A11*$E11)</f>
        <v>0.31765664106326053</v>
      </c>
      <c r="E109" s="9">
        <f>F7/($A11*$F11)</f>
        <v>1.2297082746090236E-2</v>
      </c>
    </row>
    <row r="110" spans="1:5">
      <c r="A110">
        <v>32</v>
      </c>
      <c r="B110" s="9">
        <f>C7/(A12*C12)</f>
        <v>0.2348377105840718</v>
      </c>
      <c r="C110" s="9">
        <f>D7/($A12*$D12)</f>
        <v>4.1584569086930822E-3</v>
      </c>
      <c r="D110" s="9">
        <f>E7/($A12*$E12)</f>
        <v>0.29435871199465419</v>
      </c>
      <c r="E110" s="9">
        <f>F7/($A12*$F12)</f>
        <v>3.3175933315598119E-3</v>
      </c>
    </row>
    <row r="111" spans="1:5">
      <c r="A111">
        <v>64</v>
      </c>
      <c r="B111" s="9">
        <f>C7/(A13*C13)</f>
        <v>0.2188912059261347</v>
      </c>
      <c r="C111" s="9">
        <f>D7/($A13*$D13)</f>
        <v>1.1153514549249904E-3</v>
      </c>
      <c r="D111" s="9">
        <f>E7/($A13*$E13)</f>
        <v>0.2696465579273653</v>
      </c>
      <c r="E111" s="9">
        <f>F7/($A13*$F13)</f>
        <v>9.0540975889543589E-4</v>
      </c>
    </row>
    <row r="112" spans="1:5">
      <c r="A112">
        <v>128</v>
      </c>
      <c r="B112" s="9">
        <f>C7/(A14*C14)</f>
        <v>0.18096045598858207</v>
      </c>
      <c r="C112" s="9">
        <f>D7/($A14*$D14)</f>
        <v>3.372844963092439E-4</v>
      </c>
      <c r="D112" s="9">
        <f>E7/($A14*$E14)</f>
        <v>0.21807776851734817</v>
      </c>
      <c r="E112" s="9">
        <f>F7/($A14*$F14)</f>
        <v>2.7987793833805959E-4</v>
      </c>
    </row>
    <row r="113" spans="1:5">
      <c r="A113">
        <v>256</v>
      </c>
      <c r="B113" s="9">
        <f>C7/(A15*C15)</f>
        <v>7.8364459825933402E-2</v>
      </c>
      <c r="C113" s="9">
        <f>D7/($A15*$D15)</f>
        <v>1.9471567974045244E-4</v>
      </c>
      <c r="D113" s="9">
        <f>E7/($A15*$E15)</f>
        <v>0.14233864210580591</v>
      </c>
      <c r="E113" s="9">
        <f>F7/($A15*$F15)</f>
        <v>1.0720060861025738E-4</v>
      </c>
    </row>
    <row r="114" spans="1:5">
      <c r="A114">
        <v>512</v>
      </c>
      <c r="B114" s="9">
        <f>C7/(A16*C16)</f>
        <v>3.6914862090683842E-2</v>
      </c>
      <c r="C114" s="9">
        <f>D7/($A16*$D16)</f>
        <v>1.0333770870534311E-4</v>
      </c>
      <c r="D114" s="9">
        <f>E7/($A16*$E16)</f>
        <v>5.0089435734193326E-2</v>
      </c>
      <c r="E114" s="9">
        <f>F7/($A16*$F16)</f>
        <v>7.6157720878874155E-5</v>
      </c>
    </row>
    <row r="115" spans="1:5">
      <c r="A115">
        <v>1024</v>
      </c>
      <c r="B115" s="9">
        <f>C7/(A17*C17)</f>
        <v>9.1008273200557828E-3</v>
      </c>
      <c r="C115" s="9">
        <f>D7/($A17*$D17)</f>
        <v>1.0478984853438627E-4</v>
      </c>
      <c r="D115" s="9">
        <f>E7/($A17*$E17)</f>
        <v>1.4106603646795743E-2</v>
      </c>
      <c r="E115" s="9">
        <f>F7/($A17*$F17)</f>
        <v>6.7604814049118992E-5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P65" sqref="P65"/>
    </sheetView>
  </sheetViews>
  <sheetFormatPr baseColWidth="10" defaultRowHeight="15" x14ac:dyDescent="0"/>
  <cols>
    <col min="1" max="1" width="38.6640625" customWidth="1"/>
    <col min="2" max="2" width="16.1640625" customWidth="1"/>
  </cols>
  <sheetData>
    <row r="1" spans="1:12">
      <c r="A1" t="s">
        <v>6</v>
      </c>
    </row>
    <row r="2" spans="1:12">
      <c r="A2" t="s">
        <v>37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  <c r="H2">
        <v>64</v>
      </c>
      <c r="I2">
        <v>128</v>
      </c>
      <c r="J2">
        <v>256</v>
      </c>
      <c r="K2">
        <v>512</v>
      </c>
      <c r="L2">
        <v>1024</v>
      </c>
    </row>
    <row r="3" spans="1:12">
      <c r="A3" t="s">
        <v>38</v>
      </c>
      <c r="B3">
        <v>39545.820299999999</v>
      </c>
      <c r="C3">
        <v>39296.093800000002</v>
      </c>
      <c r="D3">
        <v>39630.585899999998</v>
      </c>
      <c r="E3">
        <v>40692.140599999999</v>
      </c>
      <c r="F3">
        <v>40050.703099999999</v>
      </c>
      <c r="G3">
        <v>39436.007799999999</v>
      </c>
      <c r="H3">
        <v>40137.515599999999</v>
      </c>
      <c r="I3">
        <v>39387.371099999997</v>
      </c>
      <c r="J3">
        <v>40614.316400000003</v>
      </c>
      <c r="K3">
        <v>39473.906199999998</v>
      </c>
      <c r="L3">
        <v>40202.226600000002</v>
      </c>
    </row>
    <row r="4" spans="1:12">
      <c r="A4" t="s">
        <v>39</v>
      </c>
      <c r="B4">
        <v>482232</v>
      </c>
      <c r="C4">
        <v>241401</v>
      </c>
      <c r="D4">
        <v>120684</v>
      </c>
      <c r="E4">
        <v>62786.400000000001</v>
      </c>
      <c r="F4">
        <v>31627.8</v>
      </c>
      <c r="G4">
        <v>15779</v>
      </c>
      <c r="H4">
        <v>7860.93</v>
      </c>
      <c r="I4">
        <v>3920.59</v>
      </c>
      <c r="J4">
        <v>1999.39</v>
      </c>
      <c r="K4">
        <v>1078.92</v>
      </c>
      <c r="L4">
        <v>500.56400000000002</v>
      </c>
    </row>
    <row r="5" spans="1:12">
      <c r="A5" t="s">
        <v>40</v>
      </c>
      <c r="B5">
        <f t="shared" ref="B5:L5" si="0">SUM(B3:B4)</f>
        <v>521777.82030000002</v>
      </c>
      <c r="C5">
        <f t="shared" si="0"/>
        <v>280697.09380000003</v>
      </c>
      <c r="D5">
        <f t="shared" si="0"/>
        <v>160314.58590000001</v>
      </c>
      <c r="E5">
        <f t="shared" si="0"/>
        <v>103478.54060000001</v>
      </c>
      <c r="F5">
        <f t="shared" si="0"/>
        <v>71678.503100000002</v>
      </c>
      <c r="G5">
        <f t="shared" si="0"/>
        <v>55215.007799999999</v>
      </c>
      <c r="H5">
        <f t="shared" si="0"/>
        <v>47998.445599999999</v>
      </c>
      <c r="I5">
        <f t="shared" si="0"/>
        <v>43307.9611</v>
      </c>
      <c r="J5">
        <f t="shared" si="0"/>
        <v>42613.706400000003</v>
      </c>
      <c r="K5">
        <f t="shared" si="0"/>
        <v>40552.826199999996</v>
      </c>
      <c r="L5">
        <f t="shared" si="0"/>
        <v>40702.7906</v>
      </c>
    </row>
    <row r="6" spans="1:12">
      <c r="A6" t="s">
        <v>41</v>
      </c>
      <c r="B6">
        <v>168.41446999999999</v>
      </c>
      <c r="C6">
        <v>88.030900000000003</v>
      </c>
      <c r="D6">
        <v>60.110500000000002</v>
      </c>
      <c r="E6">
        <v>44.304400000000001</v>
      </c>
      <c r="F6">
        <v>24.874600000000001</v>
      </c>
      <c r="G6">
        <v>12.680099999999999</v>
      </c>
      <c r="H6">
        <v>7.03172</v>
      </c>
      <c r="I6">
        <v>4.1930300000000003</v>
      </c>
      <c r="J6">
        <v>3.01938</v>
      </c>
      <c r="K6">
        <v>3.0600200000000002</v>
      </c>
      <c r="L6">
        <v>5.33263</v>
      </c>
    </row>
    <row r="7" spans="1:12">
      <c r="A7" t="s">
        <v>42</v>
      </c>
      <c r="B7">
        <f t="shared" ref="B7:L7" si="1">CEILING(SUM(B3:B4)/B6,1)</f>
        <v>3099</v>
      </c>
      <c r="C7">
        <f t="shared" si="1"/>
        <v>3189</v>
      </c>
      <c r="D7">
        <f t="shared" si="1"/>
        <v>2667</v>
      </c>
      <c r="E7">
        <f t="shared" si="1"/>
        <v>2336</v>
      </c>
      <c r="F7">
        <f t="shared" si="1"/>
        <v>2882</v>
      </c>
      <c r="G7">
        <f t="shared" si="1"/>
        <v>4355</v>
      </c>
      <c r="H7">
        <f t="shared" si="1"/>
        <v>6826</v>
      </c>
      <c r="I7">
        <f t="shared" si="1"/>
        <v>10329</v>
      </c>
      <c r="J7">
        <f t="shared" si="1"/>
        <v>14114</v>
      </c>
      <c r="K7">
        <f t="shared" si="1"/>
        <v>13253</v>
      </c>
      <c r="L7">
        <f t="shared" si="1"/>
        <v>7633</v>
      </c>
    </row>
    <row r="8" spans="1:12">
      <c r="A8" t="s">
        <v>43</v>
      </c>
      <c r="B8">
        <v>673721</v>
      </c>
      <c r="C8">
        <v>352123</v>
      </c>
      <c r="D8">
        <v>240442</v>
      </c>
      <c r="E8">
        <v>177218</v>
      </c>
      <c r="F8">
        <v>99498.2</v>
      </c>
      <c r="G8">
        <v>50720.5</v>
      </c>
      <c r="H8">
        <v>28126.9</v>
      </c>
      <c r="I8">
        <v>16772.099999999999</v>
      </c>
      <c r="J8">
        <v>12077.5</v>
      </c>
      <c r="K8">
        <v>12240.1</v>
      </c>
      <c r="L8">
        <v>21330.5</v>
      </c>
    </row>
    <row r="29" spans="1:1">
      <c r="A29" t="s">
        <v>44</v>
      </c>
    </row>
    <row r="30" spans="1:1">
      <c r="A30" t="s">
        <v>45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opLeftCell="A10" workbookViewId="0">
      <selection activeCell="B68" sqref="B68"/>
    </sheetView>
  </sheetViews>
  <sheetFormatPr baseColWidth="10" defaultRowHeight="15" x14ac:dyDescent="0"/>
  <sheetData>
    <row r="1" spans="1:5">
      <c r="B1" t="s">
        <v>20</v>
      </c>
    </row>
    <row r="3" spans="1:5">
      <c r="A3" t="s">
        <v>46</v>
      </c>
      <c r="B3" t="s">
        <v>0</v>
      </c>
      <c r="C3" t="s">
        <v>1</v>
      </c>
      <c r="D3" t="s">
        <v>2</v>
      </c>
      <c r="E3" t="s">
        <v>6</v>
      </c>
    </row>
    <row r="4" spans="1:5">
      <c r="A4">
        <v>1</v>
      </c>
      <c r="B4">
        <v>38.495699999999999</v>
      </c>
      <c r="C4">
        <v>51.742600000000003</v>
      </c>
      <c r="D4">
        <v>91.944500000000005</v>
      </c>
      <c r="E4">
        <v>151.10599999999999</v>
      </c>
    </row>
    <row r="5" spans="1:5">
      <c r="A5">
        <v>2</v>
      </c>
      <c r="B5">
        <v>26.512499999999999</v>
      </c>
      <c r="C5">
        <v>31.9618</v>
      </c>
      <c r="D5">
        <v>56.979799999999997</v>
      </c>
      <c r="E5">
        <v>99.078999999999994</v>
      </c>
    </row>
    <row r="6" spans="1:5">
      <c r="A6">
        <v>4</v>
      </c>
      <c r="B6">
        <v>18.908100000000001</v>
      </c>
      <c r="C6">
        <v>30.270399999999999</v>
      </c>
      <c r="D6">
        <v>39.106000000000002</v>
      </c>
      <c r="E6">
        <v>88.942499999999995</v>
      </c>
    </row>
    <row r="7" spans="1:5">
      <c r="A7">
        <v>8</v>
      </c>
      <c r="B7">
        <v>14.2782</v>
      </c>
      <c r="C7">
        <v>18.468</v>
      </c>
      <c r="D7">
        <v>29.621099999999998</v>
      </c>
      <c r="E7">
        <v>50.938099999999999</v>
      </c>
    </row>
    <row r="8" spans="1:5">
      <c r="A8">
        <v>16</v>
      </c>
      <c r="B8">
        <v>9.3773599999999995</v>
      </c>
      <c r="C8">
        <v>14.610200000000001</v>
      </c>
      <c r="D8">
        <v>17.993200000000002</v>
      </c>
      <c r="E8">
        <v>32.658799999999999</v>
      </c>
    </row>
    <row r="9" spans="1:5">
      <c r="A9">
        <v>32</v>
      </c>
      <c r="B9">
        <v>5.1306399999999996</v>
      </c>
      <c r="C9">
        <v>7.1517799999999996</v>
      </c>
      <c r="D9">
        <v>11.811999999999999</v>
      </c>
      <c r="E9">
        <v>18.367000000000001</v>
      </c>
    </row>
    <row r="10" spans="1:5">
      <c r="A10">
        <v>64</v>
      </c>
      <c r="B10">
        <v>3.3240799999999999</v>
      </c>
      <c r="C10">
        <v>4.3823699999999999</v>
      </c>
      <c r="D10">
        <v>6.4063400000000001</v>
      </c>
      <c r="E10">
        <v>11.369400000000001</v>
      </c>
    </row>
    <row r="11" spans="1:5">
      <c r="A11">
        <v>128</v>
      </c>
      <c r="B11">
        <v>2.2854299999999999</v>
      </c>
      <c r="C11">
        <v>3.3040600000000002</v>
      </c>
      <c r="D11">
        <v>4.4949700000000004</v>
      </c>
      <c r="E11">
        <v>6.3314300000000001</v>
      </c>
    </row>
    <row r="12" spans="1:5">
      <c r="A12">
        <v>256</v>
      </c>
      <c r="B12">
        <v>1.45031</v>
      </c>
      <c r="C12">
        <v>2.56914</v>
      </c>
      <c r="D12">
        <v>2.5615000000000001</v>
      </c>
      <c r="E12">
        <v>4.2543699999999998</v>
      </c>
    </row>
    <row r="13" spans="1:5">
      <c r="A13">
        <v>512</v>
      </c>
      <c r="B13">
        <v>1.6741299999999999</v>
      </c>
      <c r="C13">
        <v>1.40594</v>
      </c>
      <c r="D13">
        <v>2.0724900000000002</v>
      </c>
      <c r="E13">
        <v>3.7351000000000001</v>
      </c>
    </row>
    <row r="14" spans="1:5">
      <c r="A14">
        <v>1024</v>
      </c>
      <c r="B14">
        <v>2.4136299999999999</v>
      </c>
      <c r="C14">
        <v>3.2638199999999999</v>
      </c>
      <c r="D14">
        <v>2.8134000000000001</v>
      </c>
      <c r="E14">
        <v>3.7593999999999999</v>
      </c>
    </row>
    <row r="67" spans="1:10">
      <c r="B67" s="10">
        <v>8.3999999999999995E-3</v>
      </c>
      <c r="C67" s="10">
        <v>8.3999999999999995E-3</v>
      </c>
      <c r="D67" s="10">
        <v>8.3999999999999995E-3</v>
      </c>
      <c r="E67" s="10">
        <v>8.3999999999999995E-3</v>
      </c>
      <c r="F67" s="10">
        <v>8.3999999999999995E-3</v>
      </c>
      <c r="G67" s="10">
        <v>8.3999999999999995E-3</v>
      </c>
      <c r="H67" s="10">
        <v>8.3999999999999995E-3</v>
      </c>
      <c r="I67" s="10">
        <v>8.3999999999999995E-3</v>
      </c>
      <c r="J67" s="10">
        <v>8.3999999999999995E-3</v>
      </c>
    </row>
    <row r="68" spans="1:10">
      <c r="A68">
        <v>1000</v>
      </c>
      <c r="B68">
        <f>A68+A68*B67</f>
        <v>1008.4</v>
      </c>
      <c r="C68">
        <f>B68+B68*C67</f>
        <v>1016.87056</v>
      </c>
      <c r="D68">
        <f t="shared" ref="D68:J68" si="0">C68+C68*D67</f>
        <v>1025.4122727039999</v>
      </c>
      <c r="E68">
        <f t="shared" si="0"/>
        <v>1034.0257357947135</v>
      </c>
      <c r="F68">
        <f t="shared" si="0"/>
        <v>1042.7115519753891</v>
      </c>
      <c r="G68">
        <f t="shared" si="0"/>
        <v>1051.4703290119824</v>
      </c>
      <c r="H68">
        <f t="shared" si="0"/>
        <v>1060.3026797756829</v>
      </c>
      <c r="I68">
        <f t="shared" si="0"/>
        <v>1069.2092222857987</v>
      </c>
      <c r="J68">
        <f t="shared" si="0"/>
        <v>1078.1905797529994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Strong 4.096M nodes</vt:lpstr>
      <vt:lpstr>Weak 4000 nodes per proc</vt:lpstr>
      <vt:lpstr>Strong 1M nodes</vt:lpstr>
      <vt:lpstr>Cost comparison</vt:lpstr>
      <vt:lpstr>IMPI_vs_OMPI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Bollig</dc:creator>
  <cp:lastModifiedBy>Evan F. Bollig</cp:lastModifiedBy>
  <dcterms:created xsi:type="dcterms:W3CDTF">2013-07-12T21:06:21Z</dcterms:created>
  <dcterms:modified xsi:type="dcterms:W3CDTF">2013-07-13T05:57:15Z</dcterms:modified>
</cp:coreProperties>
</file>