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1700" yWindow="240" windowWidth="38720" windowHeight="28120" tabRatio="500" firstSheet="2" activeTab="7"/>
  </bookViews>
  <sheets>
    <sheet name="Stencils RegularGrid" sheetId="5" r:id="rId1"/>
    <sheet name="Stencils Impact Weights Regular" sheetId="6" r:id="rId2"/>
    <sheet name="Stencils Impact Derivs Regular" sheetId="7" r:id="rId3"/>
    <sheet name="Stencils Sphere" sheetId="8" r:id="rId4"/>
    <sheet name="StencilsImpact Weights Sphere" sheetId="9" r:id="rId5"/>
    <sheet name="StencilsImpact Derivs Sphere" sheetId="10" r:id="rId6"/>
    <sheet name="Sphere Types Comparison" sheetId="11" r:id="rId7"/>
    <sheet name="Variable HNX" sheetId="12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2" l="1"/>
  <c r="D18" i="12"/>
  <c r="D17" i="12"/>
  <c r="D16" i="12"/>
  <c r="D14" i="12"/>
  <c r="H18" i="12"/>
  <c r="H19" i="12"/>
  <c r="H17" i="12"/>
  <c r="H16" i="12"/>
  <c r="H14" i="12"/>
  <c r="H15" i="12"/>
  <c r="H13" i="12"/>
  <c r="H12" i="12"/>
  <c r="D15" i="12"/>
  <c r="D13" i="12"/>
  <c r="D12" i="12"/>
  <c r="H7" i="12"/>
  <c r="D7" i="12"/>
  <c r="H11" i="12"/>
  <c r="H10" i="12"/>
  <c r="H9" i="12"/>
  <c r="H8" i="12"/>
  <c r="H6" i="12"/>
  <c r="H5" i="12"/>
  <c r="H4" i="12"/>
  <c r="D11" i="12"/>
  <c r="D10" i="12"/>
  <c r="D9" i="12"/>
  <c r="D8" i="12"/>
  <c r="D6" i="12"/>
  <c r="D5" i="12"/>
  <c r="D4" i="12"/>
  <c r="X17" i="11"/>
  <c r="W17" i="11"/>
  <c r="X16" i="11"/>
  <c r="W16" i="11"/>
  <c r="X15" i="11"/>
  <c r="W15" i="11"/>
  <c r="X14" i="11"/>
  <c r="W14" i="11"/>
  <c r="X13" i="11"/>
  <c r="W13" i="11"/>
  <c r="X12" i="11"/>
  <c r="W12" i="11"/>
  <c r="X11" i="11"/>
  <c r="W11" i="11"/>
  <c r="X10" i="11"/>
  <c r="W10" i="11"/>
  <c r="X9" i="11"/>
  <c r="W9" i="11"/>
  <c r="X8" i="11"/>
  <c r="W8" i="11"/>
  <c r="X7" i="11"/>
  <c r="W7" i="11"/>
  <c r="X6" i="11"/>
  <c r="W6" i="11"/>
  <c r="X5" i="11"/>
  <c r="W5" i="11"/>
  <c r="X4" i="11"/>
  <c r="W4" i="11"/>
  <c r="P17" i="11"/>
  <c r="O17" i="11"/>
  <c r="P16" i="11"/>
  <c r="O16" i="11"/>
  <c r="P14" i="11"/>
  <c r="O14" i="11"/>
  <c r="P15" i="11"/>
  <c r="O15" i="11"/>
  <c r="P13" i="11"/>
  <c r="O13" i="11"/>
  <c r="P8" i="11"/>
  <c r="O8" i="11"/>
  <c r="P7" i="11"/>
  <c r="O7" i="11"/>
  <c r="P12" i="11"/>
  <c r="O12" i="11"/>
  <c r="P6" i="11"/>
  <c r="O6" i="11"/>
  <c r="P5" i="11"/>
  <c r="O5" i="11"/>
  <c r="P4" i="11"/>
  <c r="O4" i="11"/>
  <c r="P11" i="11"/>
  <c r="O11" i="11"/>
  <c r="P10" i="11"/>
  <c r="O10" i="11"/>
  <c r="P9" i="11"/>
  <c r="O9" i="11"/>
  <c r="I11" i="10"/>
  <c r="H11" i="10"/>
  <c r="I10" i="10"/>
  <c r="H10" i="10"/>
  <c r="I9" i="10"/>
  <c r="H9" i="10"/>
  <c r="I8" i="10"/>
  <c r="H8" i="10"/>
  <c r="I7" i="10"/>
  <c r="H7" i="10"/>
  <c r="I6" i="10"/>
  <c r="H6" i="10"/>
  <c r="I5" i="10"/>
  <c r="H5" i="10"/>
  <c r="I4" i="10"/>
  <c r="H4" i="10"/>
  <c r="I3" i="10"/>
  <c r="H3" i="10"/>
  <c r="I12" i="9"/>
  <c r="I11" i="9"/>
  <c r="I10" i="9"/>
  <c r="I9" i="9"/>
  <c r="I8" i="9"/>
  <c r="I7" i="9"/>
  <c r="I6" i="9"/>
  <c r="I5" i="9"/>
  <c r="I4" i="9"/>
  <c r="H12" i="9"/>
  <c r="H11" i="9"/>
  <c r="H10" i="9"/>
  <c r="H9" i="9"/>
  <c r="H8" i="9"/>
  <c r="H7" i="9"/>
  <c r="H6" i="9"/>
  <c r="H5" i="9"/>
  <c r="H4" i="9"/>
  <c r="I12" i="8"/>
  <c r="I11" i="8"/>
  <c r="I10" i="8"/>
  <c r="I9" i="8"/>
  <c r="I8" i="8"/>
  <c r="I7" i="8"/>
  <c r="I6" i="8"/>
  <c r="I5" i="8"/>
  <c r="I4" i="8"/>
  <c r="H12" i="8"/>
  <c r="H11" i="8"/>
  <c r="H10" i="8"/>
  <c r="H9" i="8"/>
  <c r="H8" i="8"/>
  <c r="H7" i="8"/>
  <c r="H6" i="8"/>
  <c r="H5" i="8"/>
  <c r="H4" i="8"/>
  <c r="C12" i="8"/>
  <c r="C11" i="8"/>
  <c r="C10" i="8"/>
  <c r="C9" i="8"/>
  <c r="C8" i="8"/>
  <c r="C7" i="8"/>
  <c r="C6" i="8"/>
  <c r="C5" i="8"/>
  <c r="C4" i="8"/>
  <c r="C12" i="9"/>
  <c r="C11" i="9"/>
  <c r="C10" i="9"/>
  <c r="C9" i="9"/>
  <c r="C8" i="9"/>
  <c r="C7" i="9"/>
  <c r="C6" i="9"/>
  <c r="C5" i="9"/>
  <c r="C4" i="9"/>
  <c r="C11" i="10"/>
  <c r="C10" i="10"/>
  <c r="C9" i="10"/>
  <c r="C8" i="10"/>
  <c r="C7" i="10"/>
  <c r="C6" i="10"/>
  <c r="C5" i="10"/>
  <c r="C4" i="10"/>
  <c r="C3" i="10"/>
  <c r="I12" i="7"/>
  <c r="I11" i="7"/>
  <c r="I10" i="7"/>
  <c r="I9" i="7"/>
  <c r="I8" i="7"/>
  <c r="I7" i="7"/>
  <c r="I6" i="7"/>
  <c r="I5" i="7"/>
  <c r="I4" i="7"/>
  <c r="I3" i="7"/>
  <c r="I2" i="7"/>
  <c r="J12" i="7"/>
  <c r="J11" i="7"/>
  <c r="J10" i="7"/>
  <c r="J9" i="7"/>
  <c r="J8" i="7"/>
  <c r="J7" i="7"/>
  <c r="J6" i="7"/>
  <c r="J5" i="7"/>
  <c r="J4" i="7"/>
  <c r="J3" i="7"/>
  <c r="J2" i="7"/>
  <c r="K12" i="6"/>
  <c r="K11" i="6"/>
  <c r="K10" i="6"/>
  <c r="K9" i="6"/>
  <c r="K8" i="6"/>
  <c r="K7" i="6"/>
  <c r="K6" i="6"/>
  <c r="K5" i="6"/>
  <c r="K4" i="6"/>
  <c r="K3" i="6"/>
  <c r="K2" i="6"/>
  <c r="K13" i="5"/>
  <c r="K12" i="5"/>
  <c r="K11" i="5"/>
  <c r="K10" i="5"/>
  <c r="K9" i="5"/>
  <c r="K8" i="5"/>
  <c r="K7" i="5"/>
  <c r="K6" i="5"/>
  <c r="K5" i="5"/>
  <c r="K4" i="5"/>
  <c r="K3" i="5"/>
  <c r="J13" i="5"/>
  <c r="J12" i="5"/>
  <c r="J11" i="5"/>
  <c r="J10" i="5"/>
  <c r="J9" i="5"/>
  <c r="J8" i="5"/>
  <c r="J7" i="5"/>
  <c r="J6" i="5"/>
  <c r="J5" i="5"/>
  <c r="J4" i="5"/>
  <c r="J3" i="5"/>
  <c r="J12" i="6"/>
  <c r="J11" i="6"/>
  <c r="J10" i="6"/>
  <c r="J9" i="6"/>
  <c r="J8" i="6"/>
  <c r="J7" i="6"/>
  <c r="J6" i="6"/>
  <c r="J5" i="6"/>
  <c r="J4" i="6"/>
  <c r="J3" i="6"/>
  <c r="J2" i="6"/>
  <c r="I12" i="6"/>
  <c r="I11" i="6"/>
  <c r="I10" i="6"/>
  <c r="I9" i="6"/>
  <c r="I8" i="6"/>
  <c r="I7" i="6"/>
  <c r="I6" i="6"/>
  <c r="I5" i="6"/>
  <c r="I4" i="6"/>
  <c r="I3" i="6"/>
  <c r="H12" i="7"/>
  <c r="H11" i="7"/>
  <c r="H10" i="7"/>
  <c r="H9" i="7"/>
  <c r="H8" i="7"/>
  <c r="H7" i="7"/>
  <c r="H6" i="7"/>
  <c r="H5" i="7"/>
  <c r="H4" i="7"/>
  <c r="H3" i="7"/>
  <c r="H2" i="7"/>
  <c r="C12" i="7"/>
  <c r="C11" i="7"/>
  <c r="C10" i="7"/>
  <c r="C9" i="7"/>
  <c r="C8" i="7"/>
  <c r="C7" i="7"/>
  <c r="C6" i="7"/>
  <c r="C5" i="7"/>
  <c r="C4" i="7"/>
  <c r="C3" i="7"/>
  <c r="C2" i="7"/>
  <c r="I2" i="6"/>
  <c r="C12" i="6"/>
  <c r="C11" i="6"/>
  <c r="C10" i="6"/>
  <c r="C9" i="6"/>
  <c r="C8" i="6"/>
  <c r="C7" i="6"/>
  <c r="C6" i="6"/>
  <c r="C5" i="6"/>
  <c r="C4" i="6"/>
  <c r="C3" i="6"/>
  <c r="C2" i="6"/>
  <c r="I13" i="5"/>
  <c r="I12" i="5"/>
  <c r="I11" i="5"/>
  <c r="C13" i="5"/>
  <c r="C12" i="5"/>
  <c r="C11" i="5"/>
  <c r="I6" i="5"/>
  <c r="I7" i="5"/>
  <c r="I5" i="5"/>
  <c r="I4" i="5"/>
  <c r="I3" i="5"/>
  <c r="I8" i="5"/>
  <c r="I9" i="5"/>
  <c r="I10" i="5"/>
  <c r="C10" i="5"/>
  <c r="C9" i="5"/>
  <c r="C8" i="5"/>
  <c r="C7" i="5"/>
  <c r="C6" i="5"/>
  <c r="C5" i="5"/>
  <c r="C4" i="5"/>
  <c r="C3" i="5"/>
</calcChain>
</file>

<file path=xl/sharedStrings.xml><?xml version="1.0" encoding="utf-8"?>
<sst xmlns="http://schemas.openxmlformats.org/spreadsheetml/2006/main" count="127" uniqueCount="35">
  <si>
    <t xml:space="preserve">This is the regular grid. It is generated in raster order and is considered more or less ideal for generating the stencils. And yet we get 31x+ faster with the hash approach. </t>
  </si>
  <si>
    <t>KDTree</t>
  </si>
  <si>
    <t>Np</t>
  </si>
  <si>
    <t>N</t>
  </si>
  <si>
    <t># processors</t>
  </si>
  <si>
    <t>Hash (hnx=100)</t>
  </si>
  <si>
    <t>Speedup</t>
  </si>
  <si>
    <t>Multiplier</t>
  </si>
  <si>
    <t xml:space="preserve">As N increase the time to compute N*n weights increases. This growth can be impacted by the cache hit rate for the nodes. By reordering the nodes when generating stencils we improve locality </t>
  </si>
  <si>
    <t xml:space="preserve">Note: the way our stencil generation works is that you jump directly to neighboring cells to query nodes within rather than building a tree and then iterating through the leaves. </t>
  </si>
  <si>
    <t>KDTree (new)</t>
  </si>
  <si>
    <t>KDTree (New)</t>
  </si>
  <si>
    <t>Ugh… a new version of KDTree came out in 2012. It significantly reduced the cost. I still outperform it, but only up to 2x faster. That is worth mentioning but its not going to be as earth shattering.</t>
  </si>
  <si>
    <t>Hash (hnx=50)</t>
  </si>
  <si>
    <t>Stencil Generation Time in (ms) for Stencil Size n=50; Regular Grid</t>
  </si>
  <si>
    <t>Speedup for Stencil Size n=50; Regular Grid</t>
  </si>
  <si>
    <t>hnx=100 vs KDTree (new)</t>
  </si>
  <si>
    <t>hnx=100 vs KDTree (old)</t>
  </si>
  <si>
    <t>KDTree (Old)</t>
  </si>
  <si>
    <t>hnx=50 vs KDTree (new)</t>
  </si>
  <si>
    <t>KDTree (pre-2012)</t>
  </si>
  <si>
    <t>KDTree (2012)</t>
  </si>
  <si>
    <t>hnx=50 vs KDTree (2012)</t>
  </si>
  <si>
    <t>hnx=100</t>
  </si>
  <si>
    <t>hnx=50</t>
  </si>
  <si>
    <t>Stencil Generation</t>
  </si>
  <si>
    <t xml:space="preserve"> SpMV</t>
  </si>
  <si>
    <t>Compute Weights</t>
  </si>
  <si>
    <t>CVT</t>
  </si>
  <si>
    <t>ICOS</t>
  </si>
  <si>
    <t>MD</t>
  </si>
  <si>
    <t>CVT Sphere</t>
  </si>
  <si>
    <t>Time (ms)</t>
  </si>
  <si>
    <t>SpMV</t>
  </si>
  <si>
    <t>KDTree (old)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</si>
</sst>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>
      <alignment horizontal="center"/>
    </xf>
  </cellXfs>
  <cellStyles count="3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Stencil Generation Time in (ms) on Regular Grid (n=50)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RegularGrid'!$D$2</c:f>
              <c:strCache>
                <c:ptCount val="1"/>
                <c:pt idx="0">
                  <c:v>Hash (hnx=100)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RegularGrid'!$D$3:$D$13</c:f>
              <c:numCache>
                <c:formatCode>General</c:formatCode>
                <c:ptCount val="11"/>
                <c:pt idx="0">
                  <c:v>104.357</c:v>
                </c:pt>
                <c:pt idx="1">
                  <c:v>187.304</c:v>
                </c:pt>
                <c:pt idx="2">
                  <c:v>369.411</c:v>
                </c:pt>
                <c:pt idx="3">
                  <c:v>534.5549999999999</c:v>
                </c:pt>
                <c:pt idx="4">
                  <c:v>1128.382</c:v>
                </c:pt>
                <c:pt idx="5">
                  <c:v>2169.811</c:v>
                </c:pt>
                <c:pt idx="6">
                  <c:v>4325.5942</c:v>
                </c:pt>
                <c:pt idx="7">
                  <c:v>8831.3662</c:v>
                </c:pt>
                <c:pt idx="8">
                  <c:v>17716.7383</c:v>
                </c:pt>
                <c:pt idx="9">
                  <c:v>35676.4922</c:v>
                </c:pt>
                <c:pt idx="10">
                  <c:v>71574.125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RegularGrid'!$E$2</c:f>
              <c:strCache>
                <c:ptCount val="1"/>
                <c:pt idx="0">
                  <c:v>Hash (hnx=50)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RegularGrid'!$E$3:$E$13</c:f>
              <c:numCache>
                <c:formatCode>General</c:formatCode>
                <c:ptCount val="11"/>
                <c:pt idx="0">
                  <c:v>190.949</c:v>
                </c:pt>
                <c:pt idx="1">
                  <c:v>350.975</c:v>
                </c:pt>
                <c:pt idx="2">
                  <c:v>703.355</c:v>
                </c:pt>
                <c:pt idx="3">
                  <c:v>2295.6951</c:v>
                </c:pt>
                <c:pt idx="4">
                  <c:v>6227.229</c:v>
                </c:pt>
                <c:pt idx="5">
                  <c:v>13132.8496</c:v>
                </c:pt>
                <c:pt idx="6">
                  <c:v>27118.9082</c:v>
                </c:pt>
                <c:pt idx="7">
                  <c:v>56730.8359</c:v>
                </c:pt>
                <c:pt idx="8">
                  <c:v>123164.7578</c:v>
                </c:pt>
                <c:pt idx="9">
                  <c:v>254015.2812</c:v>
                </c:pt>
                <c:pt idx="10">
                  <c:v>524251.25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'Stencils RegularGrid'!$F$2</c:f>
              <c:strCache>
                <c:ptCount val="1"/>
                <c:pt idx="0">
                  <c:v>KDTree (pre-2012)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RegularGrid'!$F$3:$F$13</c:f>
              <c:numCache>
                <c:formatCode>General</c:formatCode>
                <c:ptCount val="11"/>
                <c:pt idx="0">
                  <c:v>106.022</c:v>
                </c:pt>
                <c:pt idx="1">
                  <c:v>245.903</c:v>
                </c:pt>
                <c:pt idx="2">
                  <c:v>692.856</c:v>
                </c:pt>
                <c:pt idx="3">
                  <c:v>2028.311</c:v>
                </c:pt>
                <c:pt idx="4">
                  <c:v>6061.8101</c:v>
                </c:pt>
                <c:pt idx="5">
                  <c:v>20505.2227</c:v>
                </c:pt>
                <c:pt idx="6">
                  <c:v>72887.8125</c:v>
                </c:pt>
                <c:pt idx="7">
                  <c:v>274195.6562</c:v>
                </c:pt>
                <c:pt idx="8">
                  <c:v>1.056989875E6</c:v>
                </c:pt>
                <c:pt idx="9">
                  <c:v>4.198665E6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'Stencils RegularGrid'!$G$2</c:f>
              <c:strCache>
                <c:ptCount val="1"/>
                <c:pt idx="0">
                  <c:v>KDTree (2012)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RegularGrid'!$G$3:$G$13</c:f>
              <c:numCache>
                <c:formatCode>General</c:formatCode>
                <c:ptCount val="11"/>
                <c:pt idx="0">
                  <c:v>84.919</c:v>
                </c:pt>
                <c:pt idx="1">
                  <c:v>181.436</c:v>
                </c:pt>
                <c:pt idx="2">
                  <c:v>444.618</c:v>
                </c:pt>
                <c:pt idx="3">
                  <c:v>1007.281</c:v>
                </c:pt>
                <c:pt idx="4">
                  <c:v>2062.9861</c:v>
                </c:pt>
                <c:pt idx="5">
                  <c:v>4309.2349</c:v>
                </c:pt>
                <c:pt idx="6">
                  <c:v>8680.176799999999</c:v>
                </c:pt>
                <c:pt idx="7">
                  <c:v>17348.9688</c:v>
                </c:pt>
                <c:pt idx="8">
                  <c:v>31436.8047</c:v>
                </c:pt>
                <c:pt idx="9">
                  <c:v>54543.168</c:v>
                </c:pt>
                <c:pt idx="10">
                  <c:v>100177.25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'Stencils RegularGrid'!$C$2</c:f>
              <c:strCache>
                <c:ptCount val="1"/>
                <c:pt idx="0">
                  <c:v>N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394328"/>
        <c:axId val="2101756488"/>
      </c:scatterChart>
      <c:valAx>
        <c:axId val="2100394328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1756488"/>
        <c:crosses val="autoZero"/>
        <c:crossBetween val="midCat"/>
      </c:valAx>
      <c:valAx>
        <c:axId val="210175648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0394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'StencilsImpact Weights Sphere'!$H$3</c:f>
              <c:strCache>
                <c:ptCount val="1"/>
                <c:pt idx="0">
                  <c:v>hnx=100</c:v>
                </c:pt>
              </c:strCache>
            </c:strRef>
          </c:tx>
          <c:xVal>
            <c:numRef>
              <c:f>'StencilsImpact Weights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'StencilsImpact Weights Sphere'!$H$4:$H$12</c:f>
              <c:numCache>
                <c:formatCode>General</c:formatCode>
                <c:ptCount val="9"/>
                <c:pt idx="0">
                  <c:v>1.003721836105812</c:v>
                </c:pt>
                <c:pt idx="1">
                  <c:v>1.00836686787391</c:v>
                </c:pt>
                <c:pt idx="2">
                  <c:v>1.006574293191644</c:v>
                </c:pt>
                <c:pt idx="3">
                  <c:v>1.021521102838721</c:v>
                </c:pt>
                <c:pt idx="4">
                  <c:v>1.020361220268727</c:v>
                </c:pt>
                <c:pt idx="5">
                  <c:v>1.022459795239622</c:v>
                </c:pt>
                <c:pt idx="6">
                  <c:v>1.013658605492189</c:v>
                </c:pt>
                <c:pt idx="7">
                  <c:v>1.021929446768071</c:v>
                </c:pt>
                <c:pt idx="8">
                  <c:v>1.017814030754318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'StencilsImpact Weights Sphere'!$I$3</c:f>
              <c:strCache>
                <c:ptCount val="1"/>
                <c:pt idx="0">
                  <c:v>hnx=50</c:v>
                </c:pt>
              </c:strCache>
            </c:strRef>
          </c:tx>
          <c:xVal>
            <c:numRef>
              <c:f>'StencilsImpact Weights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'StencilsImpact Weights Sphere'!$I$4:$I$12</c:f>
              <c:numCache>
                <c:formatCode>General</c:formatCode>
                <c:ptCount val="9"/>
                <c:pt idx="0">
                  <c:v>0.787073993402869</c:v>
                </c:pt>
                <c:pt idx="1">
                  <c:v>1.011946097357609</c:v>
                </c:pt>
                <c:pt idx="2">
                  <c:v>0.997354860113699</c:v>
                </c:pt>
                <c:pt idx="3">
                  <c:v>1.021219650774223</c:v>
                </c:pt>
                <c:pt idx="4">
                  <c:v>1.016858929719014</c:v>
                </c:pt>
                <c:pt idx="5">
                  <c:v>1.013432004823762</c:v>
                </c:pt>
                <c:pt idx="6">
                  <c:v>1.015690966555035</c:v>
                </c:pt>
                <c:pt idx="7">
                  <c:v>1.020467839776023</c:v>
                </c:pt>
                <c:pt idx="8">
                  <c:v>0.999012852858176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920520"/>
        <c:axId val="-2116698808"/>
      </c:scatterChart>
      <c:valAx>
        <c:axId val="-2116920520"/>
        <c:scaling>
          <c:logBase val="2.0"/>
          <c:orientation val="minMax"/>
          <c:min val="40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16698808"/>
        <c:crosses val="autoZero"/>
        <c:crossBetween val="midCat"/>
      </c:valAx>
      <c:valAx>
        <c:axId val="-2116698808"/>
        <c:scaling>
          <c:orientation val="minMax"/>
          <c:min val="0.7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920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SpMV Speedup over KDTree (n=50; Unit Sphere)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'StencilsImpact Derivs Sphere'!$H$2</c:f>
              <c:strCache>
                <c:ptCount val="1"/>
                <c:pt idx="0">
                  <c:v>hnx=100</c:v>
                </c:pt>
              </c:strCache>
            </c:strRef>
          </c:tx>
          <c:xVal>
            <c:numRef>
              <c:f>'StencilsImpact Derivs Sphere'!$C$3:$C$11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'StencilsImpact Derivs Sphere'!$H$3:$H$11</c:f>
              <c:numCache>
                <c:formatCode>General</c:formatCode>
                <c:ptCount val="9"/>
                <c:pt idx="0">
                  <c:v>1.116751269035533</c:v>
                </c:pt>
                <c:pt idx="1">
                  <c:v>1.258708272859216</c:v>
                </c:pt>
                <c:pt idx="2">
                  <c:v>1.509810583538605</c:v>
                </c:pt>
                <c:pt idx="3">
                  <c:v>1.939769452449568</c:v>
                </c:pt>
                <c:pt idx="4">
                  <c:v>2.246688223636174</c:v>
                </c:pt>
                <c:pt idx="5">
                  <c:v>2.40255940356942</c:v>
                </c:pt>
                <c:pt idx="6">
                  <c:v>1.967087430952293</c:v>
                </c:pt>
                <c:pt idx="7">
                  <c:v>2.664399793125275</c:v>
                </c:pt>
                <c:pt idx="8">
                  <c:v>3.761766476608704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'StencilsImpact Derivs Sphere'!$I$2</c:f>
              <c:strCache>
                <c:ptCount val="1"/>
                <c:pt idx="0">
                  <c:v>hnx=50</c:v>
                </c:pt>
              </c:strCache>
            </c:strRef>
          </c:tx>
          <c:xVal>
            <c:numRef>
              <c:f>'StencilsImpact Derivs Sphere'!$C$3:$C$11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'StencilsImpact Derivs Sphere'!$I$3:$I$11</c:f>
              <c:numCache>
                <c:formatCode>General</c:formatCode>
                <c:ptCount val="9"/>
                <c:pt idx="0">
                  <c:v>1.10254433307633</c:v>
                </c:pt>
                <c:pt idx="1">
                  <c:v>1.271394539124061</c:v>
                </c:pt>
                <c:pt idx="2">
                  <c:v>1.519100931544313</c:v>
                </c:pt>
                <c:pt idx="3">
                  <c:v>1.991841048404143</c:v>
                </c:pt>
                <c:pt idx="4">
                  <c:v>2.277090601543504</c:v>
                </c:pt>
                <c:pt idx="5">
                  <c:v>2.425695422720296</c:v>
                </c:pt>
                <c:pt idx="6">
                  <c:v>2.492227682270361</c:v>
                </c:pt>
                <c:pt idx="7">
                  <c:v>2.348705653932258</c:v>
                </c:pt>
                <c:pt idx="8">
                  <c:v>3.792343028514304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008856"/>
        <c:axId val="2146520856"/>
      </c:scatterChart>
      <c:valAx>
        <c:axId val="-2125008856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6520856"/>
        <c:crosses val="autoZero"/>
        <c:crossBetween val="midCat"/>
      </c:valAx>
      <c:valAx>
        <c:axId val="2146520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5008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MD-Nodes (hnx=100)</c:v>
          </c:tx>
          <c:xVal>
            <c:numRef>
              <c:f>'Sphere Types Comparison'!$K$4:$K$8</c:f>
              <c:numCache>
                <c:formatCode>General</c:formatCode>
                <c:ptCount val="5"/>
                <c:pt idx="0">
                  <c:v>4096.0</c:v>
                </c:pt>
                <c:pt idx="1">
                  <c:v>8100.0</c:v>
                </c:pt>
                <c:pt idx="2">
                  <c:v>10201.0</c:v>
                </c:pt>
                <c:pt idx="3">
                  <c:v>16384.0</c:v>
                </c:pt>
                <c:pt idx="4">
                  <c:v>27556.0</c:v>
                </c:pt>
              </c:numCache>
            </c:numRef>
          </c:xVal>
          <c:yVal>
            <c:numRef>
              <c:f>'Sphere Types Comparison'!$O$4:$O$8</c:f>
              <c:numCache>
                <c:formatCode>General</c:formatCode>
                <c:ptCount val="5"/>
                <c:pt idx="0">
                  <c:v>1.038926681783825</c:v>
                </c:pt>
                <c:pt idx="1">
                  <c:v>1.061283345349676</c:v>
                </c:pt>
                <c:pt idx="2">
                  <c:v>1.307833192448577</c:v>
                </c:pt>
                <c:pt idx="3">
                  <c:v>1.171162171162171</c:v>
                </c:pt>
                <c:pt idx="4">
                  <c:v>1.373545801153583</c:v>
                </c:pt>
              </c:numCache>
            </c:numRef>
          </c:yVal>
          <c:smooth val="0"/>
        </c:ser>
        <c:ser>
          <c:idx val="1"/>
          <c:order val="1"/>
          <c:tx>
            <c:v>MD-Nodes (hnx=50)</c:v>
          </c:tx>
          <c:xVal>
            <c:numRef>
              <c:f>'Sphere Types Comparison'!$K$4:$K$8</c:f>
              <c:numCache>
                <c:formatCode>General</c:formatCode>
                <c:ptCount val="5"/>
                <c:pt idx="0">
                  <c:v>4096.0</c:v>
                </c:pt>
                <c:pt idx="1">
                  <c:v>8100.0</c:v>
                </c:pt>
                <c:pt idx="2">
                  <c:v>10201.0</c:v>
                </c:pt>
                <c:pt idx="3">
                  <c:v>16384.0</c:v>
                </c:pt>
                <c:pt idx="4">
                  <c:v>27556.0</c:v>
                </c:pt>
              </c:numCache>
            </c:numRef>
          </c:xVal>
          <c:yVal>
            <c:numRef>
              <c:f>'Sphere Types Comparison'!$P$4:$P$8</c:f>
              <c:numCache>
                <c:formatCode>General</c:formatCode>
                <c:ptCount val="5"/>
                <c:pt idx="0">
                  <c:v>1.04247250663633</c:v>
                </c:pt>
                <c:pt idx="1">
                  <c:v>1.057661217891144</c:v>
                </c:pt>
                <c:pt idx="2">
                  <c:v>1.3010511562719</c:v>
                </c:pt>
                <c:pt idx="3">
                  <c:v>1.173800584063413</c:v>
                </c:pt>
                <c:pt idx="4">
                  <c:v>1.377856232225164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665976"/>
        <c:axId val="2101054024"/>
      </c:scatterChart>
      <c:valAx>
        <c:axId val="2100665976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054024"/>
        <c:crosses val="autoZero"/>
        <c:crossBetween val="midCat"/>
      </c:valAx>
      <c:valAx>
        <c:axId val="2101054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665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Icosahedral (hnx=100)</c:v>
          </c:tx>
          <c:xVal>
            <c:numRef>
              <c:f>'Sphere Types Comparison'!$K$9:$K$14</c:f>
              <c:numCache>
                <c:formatCode>General</c:formatCode>
                <c:ptCount val="6"/>
                <c:pt idx="0">
                  <c:v>162.0</c:v>
                </c:pt>
                <c:pt idx="1">
                  <c:v>642.0</c:v>
                </c:pt>
                <c:pt idx="2">
                  <c:v>2562.0</c:v>
                </c:pt>
                <c:pt idx="3">
                  <c:v>10242.0</c:v>
                </c:pt>
                <c:pt idx="4">
                  <c:v>40962.0</c:v>
                </c:pt>
                <c:pt idx="5">
                  <c:v>163842.0</c:v>
                </c:pt>
              </c:numCache>
            </c:numRef>
          </c:xVal>
          <c:yVal>
            <c:numRef>
              <c:f>'Sphere Types Comparison'!$O$9:$O$14</c:f>
              <c:numCache>
                <c:formatCode>General</c:formatCode>
                <c:ptCount val="6"/>
                <c:pt idx="0">
                  <c:v>1.040650406504065</c:v>
                </c:pt>
                <c:pt idx="1">
                  <c:v>1.002469135802469</c:v>
                </c:pt>
                <c:pt idx="2">
                  <c:v>1.005194805194805</c:v>
                </c:pt>
                <c:pt idx="3">
                  <c:v>1.031272109806141</c:v>
                </c:pt>
                <c:pt idx="4">
                  <c:v>1.055113104002142</c:v>
                </c:pt>
                <c:pt idx="5">
                  <c:v>1.095270784398055</c:v>
                </c:pt>
              </c:numCache>
            </c:numRef>
          </c:yVal>
          <c:smooth val="0"/>
        </c:ser>
        <c:ser>
          <c:idx val="1"/>
          <c:order val="1"/>
          <c:tx>
            <c:v>Icosahedral (hnx=50)</c:v>
          </c:tx>
          <c:xVal>
            <c:numRef>
              <c:f>'Sphere Types Comparison'!$K$9:$K$14</c:f>
              <c:numCache>
                <c:formatCode>General</c:formatCode>
                <c:ptCount val="6"/>
                <c:pt idx="0">
                  <c:v>162.0</c:v>
                </c:pt>
                <c:pt idx="1">
                  <c:v>642.0</c:v>
                </c:pt>
                <c:pt idx="2">
                  <c:v>2562.0</c:v>
                </c:pt>
                <c:pt idx="3">
                  <c:v>10242.0</c:v>
                </c:pt>
                <c:pt idx="4">
                  <c:v>40962.0</c:v>
                </c:pt>
                <c:pt idx="5">
                  <c:v>163842.0</c:v>
                </c:pt>
              </c:numCache>
            </c:numRef>
          </c:xVal>
          <c:yVal>
            <c:numRef>
              <c:f>'Sphere Types Comparison'!$P$9:$P$14</c:f>
              <c:numCache>
                <c:formatCode>General</c:formatCode>
                <c:ptCount val="6"/>
                <c:pt idx="0">
                  <c:v>1.024</c:v>
                </c:pt>
                <c:pt idx="1">
                  <c:v>1.0</c:v>
                </c:pt>
                <c:pt idx="2">
                  <c:v>1.0</c:v>
                </c:pt>
                <c:pt idx="3">
                  <c:v>1.025179350119567</c:v>
                </c:pt>
                <c:pt idx="4">
                  <c:v>1.053491480120281</c:v>
                </c:pt>
                <c:pt idx="5">
                  <c:v>1.10678646050982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714472"/>
        <c:axId val="2100547400"/>
      </c:scatterChart>
      <c:valAx>
        <c:axId val="2100714472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0547400"/>
        <c:crosses val="autoZero"/>
        <c:crossBetween val="midCat"/>
      </c:valAx>
      <c:valAx>
        <c:axId val="2100547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714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CVT (hnx=100)</c:v>
          </c:tx>
          <c:xVal>
            <c:numRef>
              <c:f>'Sphere Types Comparison'!$K$15:$K$17</c:f>
              <c:numCache>
                <c:formatCode>General</c:formatCode>
                <c:ptCount val="3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</c:numCache>
            </c:numRef>
          </c:xVal>
          <c:yVal>
            <c:numRef>
              <c:f>'Sphere Types Comparison'!$O$15:$O$17</c:f>
              <c:numCache>
                <c:formatCode>General</c:formatCode>
                <c:ptCount val="3"/>
                <c:pt idx="0">
                  <c:v>2.353350382276166</c:v>
                </c:pt>
                <c:pt idx="1">
                  <c:v>3.360181366569941</c:v>
                </c:pt>
                <c:pt idx="2">
                  <c:v>4.36887816475515</c:v>
                </c:pt>
              </c:numCache>
            </c:numRef>
          </c:yVal>
          <c:smooth val="0"/>
        </c:ser>
        <c:ser>
          <c:idx val="1"/>
          <c:order val="1"/>
          <c:tx>
            <c:v>CVT (hnx=50)</c:v>
          </c:tx>
          <c:xVal>
            <c:numRef>
              <c:f>'Sphere Types Comparison'!$K$15:$K$17</c:f>
              <c:numCache>
                <c:formatCode>General</c:formatCode>
                <c:ptCount val="3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</c:numCache>
            </c:numRef>
          </c:xVal>
          <c:yVal>
            <c:numRef>
              <c:f>'Sphere Types Comparison'!$P$15:$P$17</c:f>
              <c:numCache>
                <c:formatCode>General</c:formatCode>
                <c:ptCount val="3"/>
                <c:pt idx="0">
                  <c:v>2.385688955753163</c:v>
                </c:pt>
                <c:pt idx="1">
                  <c:v>3.416968563748978</c:v>
                </c:pt>
                <c:pt idx="2">
                  <c:v>4.87017068730686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590504"/>
        <c:axId val="2100557640"/>
      </c:scatterChart>
      <c:valAx>
        <c:axId val="2100590504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0557640"/>
        <c:crosses val="autoZero"/>
        <c:crossBetween val="midCat"/>
      </c:valAx>
      <c:valAx>
        <c:axId val="2100557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590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Stencil Generation by Distribution on the Unit Sphere</a:t>
            </a:r>
          </a:p>
          <a:p>
            <a:pPr>
              <a:defRPr/>
            </a:pPr>
            <a:r>
              <a:rPr lang="en-US"/>
              <a:t>(n=50)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3"/>
          <c:tx>
            <c:v>CVT (hnx=100)</c:v>
          </c:tx>
          <c:xVal>
            <c:numRef>
              <c:f>'Sphere Types Comparison'!$S$15:$S$17</c:f>
              <c:numCache>
                <c:formatCode>General</c:formatCode>
                <c:ptCount val="3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</c:numCache>
            </c:numRef>
          </c:xVal>
          <c:yVal>
            <c:numRef>
              <c:f>'Sphere Types Comparison'!$W$15:$W$17</c:f>
              <c:numCache>
                <c:formatCode>General</c:formatCode>
                <c:ptCount val="3"/>
                <c:pt idx="0">
                  <c:v>1.348305156093551</c:v>
                </c:pt>
                <c:pt idx="1">
                  <c:v>2.23258660403668</c:v>
                </c:pt>
                <c:pt idx="2">
                  <c:v>1.785235111068627</c:v>
                </c:pt>
              </c:numCache>
            </c:numRef>
          </c:yVal>
          <c:smooth val="0"/>
        </c:ser>
        <c:ser>
          <c:idx val="4"/>
          <c:order val="4"/>
          <c:tx>
            <c:v>Icosahedral (hnx=100)</c:v>
          </c:tx>
          <c:xVal>
            <c:numRef>
              <c:f>'Sphere Types Comparison'!$S$9:$S$14</c:f>
              <c:numCache>
                <c:formatCode>General</c:formatCode>
                <c:ptCount val="6"/>
                <c:pt idx="0">
                  <c:v>162.0</c:v>
                </c:pt>
                <c:pt idx="1">
                  <c:v>642.0</c:v>
                </c:pt>
                <c:pt idx="2">
                  <c:v>2562.0</c:v>
                </c:pt>
                <c:pt idx="3">
                  <c:v>10242.0</c:v>
                </c:pt>
                <c:pt idx="4">
                  <c:v>40962.0</c:v>
                </c:pt>
                <c:pt idx="5">
                  <c:v>163842.0</c:v>
                </c:pt>
              </c:numCache>
            </c:numRef>
          </c:xVal>
          <c:yVal>
            <c:numRef>
              <c:f>'Sphere Types Comparison'!$W$9:$W$14</c:f>
              <c:numCache>
                <c:formatCode>General</c:formatCode>
                <c:ptCount val="6"/>
                <c:pt idx="0">
                  <c:v>0.000569623362738103</c:v>
                </c:pt>
                <c:pt idx="1">
                  <c:v>0.00873432021716303</c:v>
                </c:pt>
                <c:pt idx="2">
                  <c:v>0.0928662414648308</c:v>
                </c:pt>
                <c:pt idx="3">
                  <c:v>0.436750091780284</c:v>
                </c:pt>
                <c:pt idx="4">
                  <c:v>0.802924052669984</c:v>
                </c:pt>
                <c:pt idx="5">
                  <c:v>1.280027057536983</c:v>
                </c:pt>
              </c:numCache>
            </c:numRef>
          </c:yVal>
          <c:smooth val="0"/>
        </c:ser>
        <c:ser>
          <c:idx val="5"/>
          <c:order val="5"/>
          <c:tx>
            <c:v>MD-nodes (hnx=100)</c:v>
          </c:tx>
          <c:xVal>
            <c:numRef>
              <c:f>'Sphere Types Comparison'!$S$4:$S$8</c:f>
              <c:numCache>
                <c:formatCode>General</c:formatCode>
                <c:ptCount val="5"/>
                <c:pt idx="0">
                  <c:v>4096.0</c:v>
                </c:pt>
                <c:pt idx="1">
                  <c:v>8100.0</c:v>
                </c:pt>
                <c:pt idx="2">
                  <c:v>10201.0</c:v>
                </c:pt>
                <c:pt idx="3">
                  <c:v>16384.0</c:v>
                </c:pt>
                <c:pt idx="4">
                  <c:v>27556.0</c:v>
                </c:pt>
              </c:numCache>
            </c:numRef>
          </c:xVal>
          <c:yVal>
            <c:numRef>
              <c:f>'Sphere Types Comparison'!$W$4:$W$8</c:f>
              <c:numCache>
                <c:formatCode>General</c:formatCode>
                <c:ptCount val="5"/>
                <c:pt idx="0">
                  <c:v>0.170282314340981</c:v>
                </c:pt>
                <c:pt idx="1">
                  <c:v>0.389792289429925</c:v>
                </c:pt>
                <c:pt idx="2">
                  <c:v>0.507525043643532</c:v>
                </c:pt>
                <c:pt idx="3">
                  <c:v>0.755614875932779</c:v>
                </c:pt>
                <c:pt idx="4">
                  <c:v>1.11440680368533</c:v>
                </c:pt>
              </c:numCache>
            </c:numRef>
          </c:yVal>
          <c:smooth val="0"/>
        </c:ser>
        <c:ser>
          <c:idx val="2"/>
          <c:order val="1"/>
          <c:tx>
            <c:v>CVT (hnx=50)</c:v>
          </c:tx>
          <c:xVal>
            <c:numRef>
              <c:f>'Sphere Types Comparison'!$S$15:$S$17</c:f>
              <c:numCache>
                <c:formatCode>General</c:formatCode>
                <c:ptCount val="3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</c:numCache>
            </c:numRef>
          </c:xVal>
          <c:yVal>
            <c:numRef>
              <c:f>'Sphere Types Comparison'!$X$15:$X$17</c:f>
              <c:numCache>
                <c:formatCode>General</c:formatCode>
                <c:ptCount val="3"/>
                <c:pt idx="0">
                  <c:v>1.629698267631024</c:v>
                </c:pt>
                <c:pt idx="1">
                  <c:v>0.966304365484525</c:v>
                </c:pt>
                <c:pt idx="2">
                  <c:v>0.589781021001354</c:v>
                </c:pt>
              </c:numCache>
            </c:numRef>
          </c:yVal>
          <c:smooth val="0"/>
        </c:ser>
        <c:ser>
          <c:idx val="3"/>
          <c:order val="2"/>
          <c:tx>
            <c:v>Icosahedral (hnx=50)</c:v>
          </c:tx>
          <c:xVal>
            <c:numRef>
              <c:f>'Sphere Types Comparison'!$S$9:$S$14</c:f>
              <c:numCache>
                <c:formatCode>General</c:formatCode>
                <c:ptCount val="6"/>
                <c:pt idx="0">
                  <c:v>162.0</c:v>
                </c:pt>
                <c:pt idx="1">
                  <c:v>642.0</c:v>
                </c:pt>
                <c:pt idx="2">
                  <c:v>2562.0</c:v>
                </c:pt>
                <c:pt idx="3">
                  <c:v>10242.0</c:v>
                </c:pt>
                <c:pt idx="4">
                  <c:v>40962.0</c:v>
                </c:pt>
                <c:pt idx="5">
                  <c:v>163842.0</c:v>
                </c:pt>
              </c:numCache>
            </c:numRef>
          </c:xVal>
          <c:yVal>
            <c:numRef>
              <c:f>'Sphere Types Comparison'!$X$9:$X$14</c:f>
              <c:numCache>
                <c:formatCode>General</c:formatCode>
                <c:ptCount val="6"/>
                <c:pt idx="0">
                  <c:v>0.00859716414034005</c:v>
                </c:pt>
                <c:pt idx="1">
                  <c:v>0.0991982135466297</c:v>
                </c:pt>
                <c:pt idx="2">
                  <c:v>0.434495103716963</c:v>
                </c:pt>
                <c:pt idx="3">
                  <c:v>0.76540564045223</c:v>
                </c:pt>
                <c:pt idx="4">
                  <c:v>1.263435405121801</c:v>
                </c:pt>
                <c:pt idx="5">
                  <c:v>0.576968167838942</c:v>
                </c:pt>
              </c:numCache>
            </c:numRef>
          </c:yVal>
          <c:smooth val="0"/>
        </c:ser>
        <c:ser>
          <c:idx val="1"/>
          <c:order val="0"/>
          <c:tx>
            <c:v>MD-nodes (hnx=50)</c:v>
          </c:tx>
          <c:xVal>
            <c:numRef>
              <c:f>'Sphere Types Comparison'!$S$4:$S$8</c:f>
              <c:numCache>
                <c:formatCode>General</c:formatCode>
                <c:ptCount val="5"/>
                <c:pt idx="0">
                  <c:v>4096.0</c:v>
                </c:pt>
                <c:pt idx="1">
                  <c:v>8100.0</c:v>
                </c:pt>
                <c:pt idx="2">
                  <c:v>10201.0</c:v>
                </c:pt>
                <c:pt idx="3">
                  <c:v>16384.0</c:v>
                </c:pt>
                <c:pt idx="4">
                  <c:v>27556.0</c:v>
                </c:pt>
              </c:numCache>
            </c:numRef>
          </c:xVal>
          <c:yVal>
            <c:numRef>
              <c:f>'Sphere Types Comparison'!$X$4:$X$8</c:f>
              <c:numCache>
                <c:formatCode>General</c:formatCode>
                <c:ptCount val="5"/>
                <c:pt idx="0">
                  <c:v>0.728454177484157</c:v>
                </c:pt>
                <c:pt idx="1">
                  <c:v>1.071321769544933</c:v>
                </c:pt>
                <c:pt idx="2">
                  <c:v>1.199126278506632</c:v>
                </c:pt>
                <c:pt idx="3">
                  <c:v>1.316376264532689</c:v>
                </c:pt>
                <c:pt idx="4">
                  <c:v>1.573715299114676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467800"/>
        <c:axId val="-2115102808"/>
      </c:scatterChart>
      <c:valAx>
        <c:axId val="-2118467800"/>
        <c:scaling>
          <c:logBase val="10.0"/>
          <c:orientation val="minMax"/>
          <c:min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5102808"/>
        <c:crosses val="autoZero"/>
        <c:crossBetween val="midCat"/>
      </c:valAx>
      <c:valAx>
        <c:axId val="-2115102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8467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SpMV b</a:t>
            </a:r>
            <a:r>
              <a:rPr lang="en-US" baseline="0"/>
              <a:t>y</a:t>
            </a:r>
            <a:r>
              <a:rPr lang="en-US"/>
              <a:t> Distribution on the Unit Sphere</a:t>
            </a:r>
          </a:p>
          <a:p>
            <a:pPr>
              <a:defRPr/>
            </a:pPr>
            <a:r>
              <a:rPr lang="en-US"/>
              <a:t>(n=50)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3"/>
          <c:tx>
            <c:v>CVT (hnx=100)</c:v>
          </c:tx>
          <c:xVal>
            <c:numRef>
              <c:f>'Sphere Types Comparison'!$K$15:$K$17</c:f>
              <c:numCache>
                <c:formatCode>General</c:formatCode>
                <c:ptCount val="3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</c:numCache>
            </c:numRef>
          </c:xVal>
          <c:yVal>
            <c:numRef>
              <c:f>'Sphere Types Comparison'!$O$15:$O$17</c:f>
              <c:numCache>
                <c:formatCode>General</c:formatCode>
                <c:ptCount val="3"/>
                <c:pt idx="0">
                  <c:v>2.353350382276166</c:v>
                </c:pt>
                <c:pt idx="1">
                  <c:v>3.360181366569941</c:v>
                </c:pt>
                <c:pt idx="2">
                  <c:v>4.36887816475515</c:v>
                </c:pt>
              </c:numCache>
            </c:numRef>
          </c:yVal>
          <c:smooth val="0"/>
        </c:ser>
        <c:ser>
          <c:idx val="4"/>
          <c:order val="4"/>
          <c:tx>
            <c:v>Icosahedral (hnx=100)</c:v>
          </c:tx>
          <c:xVal>
            <c:numRef>
              <c:f>'Sphere Types Comparison'!$K$9:$K$14</c:f>
              <c:numCache>
                <c:formatCode>General</c:formatCode>
                <c:ptCount val="6"/>
                <c:pt idx="0">
                  <c:v>162.0</c:v>
                </c:pt>
                <c:pt idx="1">
                  <c:v>642.0</c:v>
                </c:pt>
                <c:pt idx="2">
                  <c:v>2562.0</c:v>
                </c:pt>
                <c:pt idx="3">
                  <c:v>10242.0</c:v>
                </c:pt>
                <c:pt idx="4">
                  <c:v>40962.0</c:v>
                </c:pt>
                <c:pt idx="5">
                  <c:v>163842.0</c:v>
                </c:pt>
              </c:numCache>
            </c:numRef>
          </c:xVal>
          <c:yVal>
            <c:numRef>
              <c:f>'Sphere Types Comparison'!$O$9:$O$14</c:f>
              <c:numCache>
                <c:formatCode>General</c:formatCode>
                <c:ptCount val="6"/>
                <c:pt idx="0">
                  <c:v>1.040650406504065</c:v>
                </c:pt>
                <c:pt idx="1">
                  <c:v>1.002469135802469</c:v>
                </c:pt>
                <c:pt idx="2">
                  <c:v>1.005194805194805</c:v>
                </c:pt>
                <c:pt idx="3">
                  <c:v>1.031272109806141</c:v>
                </c:pt>
                <c:pt idx="4">
                  <c:v>1.055113104002142</c:v>
                </c:pt>
                <c:pt idx="5">
                  <c:v>1.095270784398055</c:v>
                </c:pt>
              </c:numCache>
            </c:numRef>
          </c:yVal>
          <c:smooth val="0"/>
        </c:ser>
        <c:ser>
          <c:idx val="5"/>
          <c:order val="5"/>
          <c:tx>
            <c:v>MD-nodes (hnx=100)</c:v>
          </c:tx>
          <c:xVal>
            <c:numRef>
              <c:f>'Sphere Types Comparison'!$K$4:$K$8</c:f>
              <c:numCache>
                <c:formatCode>General</c:formatCode>
                <c:ptCount val="5"/>
                <c:pt idx="0">
                  <c:v>4096.0</c:v>
                </c:pt>
                <c:pt idx="1">
                  <c:v>8100.0</c:v>
                </c:pt>
                <c:pt idx="2">
                  <c:v>10201.0</c:v>
                </c:pt>
                <c:pt idx="3">
                  <c:v>16384.0</c:v>
                </c:pt>
                <c:pt idx="4">
                  <c:v>27556.0</c:v>
                </c:pt>
              </c:numCache>
            </c:numRef>
          </c:xVal>
          <c:yVal>
            <c:numRef>
              <c:f>'Sphere Types Comparison'!$O$4:$O$8</c:f>
              <c:numCache>
                <c:formatCode>General</c:formatCode>
                <c:ptCount val="5"/>
                <c:pt idx="0">
                  <c:v>1.038926681783825</c:v>
                </c:pt>
                <c:pt idx="1">
                  <c:v>1.061283345349676</c:v>
                </c:pt>
                <c:pt idx="2">
                  <c:v>1.307833192448577</c:v>
                </c:pt>
                <c:pt idx="3">
                  <c:v>1.171162171162171</c:v>
                </c:pt>
                <c:pt idx="4">
                  <c:v>1.373545801153583</c:v>
                </c:pt>
              </c:numCache>
            </c:numRef>
          </c:yVal>
          <c:smooth val="0"/>
        </c:ser>
        <c:ser>
          <c:idx val="2"/>
          <c:order val="1"/>
          <c:tx>
            <c:v>CVT (hnx=50)</c:v>
          </c:tx>
          <c:xVal>
            <c:numRef>
              <c:f>'Sphere Types Comparison'!$K$15:$K$17</c:f>
              <c:numCache>
                <c:formatCode>General</c:formatCode>
                <c:ptCount val="3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</c:numCache>
            </c:numRef>
          </c:xVal>
          <c:yVal>
            <c:numRef>
              <c:f>'Sphere Types Comparison'!$P$15:$P$17</c:f>
              <c:numCache>
                <c:formatCode>General</c:formatCode>
                <c:ptCount val="3"/>
                <c:pt idx="0">
                  <c:v>2.385688955753163</c:v>
                </c:pt>
                <c:pt idx="1">
                  <c:v>3.416968563748978</c:v>
                </c:pt>
                <c:pt idx="2">
                  <c:v>4.87017068730686</c:v>
                </c:pt>
              </c:numCache>
            </c:numRef>
          </c:yVal>
          <c:smooth val="0"/>
        </c:ser>
        <c:ser>
          <c:idx val="3"/>
          <c:order val="2"/>
          <c:tx>
            <c:v>Icosahedral (hnx=50)</c:v>
          </c:tx>
          <c:xVal>
            <c:numRef>
              <c:f>'Sphere Types Comparison'!$K$9:$K$14</c:f>
              <c:numCache>
                <c:formatCode>General</c:formatCode>
                <c:ptCount val="6"/>
                <c:pt idx="0">
                  <c:v>162.0</c:v>
                </c:pt>
                <c:pt idx="1">
                  <c:v>642.0</c:v>
                </c:pt>
                <c:pt idx="2">
                  <c:v>2562.0</c:v>
                </c:pt>
                <c:pt idx="3">
                  <c:v>10242.0</c:v>
                </c:pt>
                <c:pt idx="4">
                  <c:v>40962.0</c:v>
                </c:pt>
                <c:pt idx="5">
                  <c:v>163842.0</c:v>
                </c:pt>
              </c:numCache>
            </c:numRef>
          </c:xVal>
          <c:yVal>
            <c:numRef>
              <c:f>'Sphere Types Comparison'!$P$9:$P$14</c:f>
              <c:numCache>
                <c:formatCode>General</c:formatCode>
                <c:ptCount val="6"/>
                <c:pt idx="0">
                  <c:v>1.024</c:v>
                </c:pt>
                <c:pt idx="1">
                  <c:v>1.0</c:v>
                </c:pt>
                <c:pt idx="2">
                  <c:v>1.0</c:v>
                </c:pt>
                <c:pt idx="3">
                  <c:v>1.025179350119567</c:v>
                </c:pt>
                <c:pt idx="4">
                  <c:v>1.053491480120281</c:v>
                </c:pt>
                <c:pt idx="5">
                  <c:v>1.10678646050982</c:v>
                </c:pt>
              </c:numCache>
            </c:numRef>
          </c:yVal>
          <c:smooth val="0"/>
        </c:ser>
        <c:ser>
          <c:idx val="1"/>
          <c:order val="0"/>
          <c:tx>
            <c:v>MD-nodes (hnx=50)</c:v>
          </c:tx>
          <c:xVal>
            <c:numRef>
              <c:f>'Sphere Types Comparison'!$K$4:$K$8</c:f>
              <c:numCache>
                <c:formatCode>General</c:formatCode>
                <c:ptCount val="5"/>
                <c:pt idx="0">
                  <c:v>4096.0</c:v>
                </c:pt>
                <c:pt idx="1">
                  <c:v>8100.0</c:v>
                </c:pt>
                <c:pt idx="2">
                  <c:v>10201.0</c:v>
                </c:pt>
                <c:pt idx="3">
                  <c:v>16384.0</c:v>
                </c:pt>
                <c:pt idx="4">
                  <c:v>27556.0</c:v>
                </c:pt>
              </c:numCache>
            </c:numRef>
          </c:xVal>
          <c:yVal>
            <c:numRef>
              <c:f>'Sphere Types Comparison'!$P$4:$P$8</c:f>
              <c:numCache>
                <c:formatCode>General</c:formatCode>
                <c:ptCount val="5"/>
                <c:pt idx="0">
                  <c:v>1.04247250663633</c:v>
                </c:pt>
                <c:pt idx="1">
                  <c:v>1.057661217891144</c:v>
                </c:pt>
                <c:pt idx="2">
                  <c:v>1.3010511562719</c:v>
                </c:pt>
                <c:pt idx="3">
                  <c:v>1.173800584063413</c:v>
                </c:pt>
                <c:pt idx="4">
                  <c:v>1.377856232225164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874616"/>
        <c:axId val="-2091886312"/>
      </c:scatterChart>
      <c:valAx>
        <c:axId val="-2088874616"/>
        <c:scaling>
          <c:logBase val="10.0"/>
          <c:orientation val="minMax"/>
          <c:min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1886312"/>
        <c:crosses val="autoZero"/>
        <c:crossBetween val="midCat"/>
      </c:valAx>
      <c:valAx>
        <c:axId val="-2091886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88874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Stencil Generation Speedup; N=1e6 CVT, n=50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'Variable HNX'!$D$3</c:f>
              <c:strCache>
                <c:ptCount val="1"/>
                <c:pt idx="0">
                  <c:v>Speedup</c:v>
                </c:pt>
              </c:strCache>
            </c:strRef>
          </c:tx>
          <c:xVal>
            <c:numRef>
              <c:f>'Variable HNX'!$B$5:$B$19</c:f>
              <c:numCache>
                <c:formatCode>General</c:formatCode>
                <c:ptCount val="15"/>
                <c:pt idx="0">
                  <c:v>20.0</c:v>
                </c:pt>
                <c:pt idx="1">
                  <c:v>40.0</c:v>
                </c:pt>
                <c:pt idx="2">
                  <c:v>50.0</c:v>
                </c:pt>
                <c:pt idx="3">
                  <c:v>64.0</c:v>
                </c:pt>
                <c:pt idx="4">
                  <c:v>70.0</c:v>
                </c:pt>
                <c:pt idx="5">
                  <c:v>80.0</c:v>
                </c:pt>
                <c:pt idx="6">
                  <c:v>90.0</c:v>
                </c:pt>
                <c:pt idx="7">
                  <c:v>100.0</c:v>
                </c:pt>
                <c:pt idx="8">
                  <c:v>110.0</c:v>
                </c:pt>
                <c:pt idx="9">
                  <c:v>120.0</c:v>
                </c:pt>
                <c:pt idx="10">
                  <c:v>128.0</c:v>
                </c:pt>
                <c:pt idx="11">
                  <c:v>140.0</c:v>
                </c:pt>
                <c:pt idx="12">
                  <c:v>160.0</c:v>
                </c:pt>
                <c:pt idx="13">
                  <c:v>180.0</c:v>
                </c:pt>
                <c:pt idx="14">
                  <c:v>200.0</c:v>
                </c:pt>
              </c:numCache>
            </c:numRef>
          </c:xVal>
          <c:yVal>
            <c:numRef>
              <c:f>'Variable HNX'!$D$5:$D$19</c:f>
              <c:numCache>
                <c:formatCode>General</c:formatCode>
                <c:ptCount val="15"/>
                <c:pt idx="0">
                  <c:v>0.0561445815108888</c:v>
                </c:pt>
                <c:pt idx="1">
                  <c:v>0.322078000221745</c:v>
                </c:pt>
                <c:pt idx="2">
                  <c:v>0.59625836237417</c:v>
                </c:pt>
                <c:pt idx="3">
                  <c:v>0.940384198050713</c:v>
                </c:pt>
                <c:pt idx="4">
                  <c:v>1.04664556053207</c:v>
                </c:pt>
                <c:pt idx="5">
                  <c:v>1.281579009567993</c:v>
                </c:pt>
                <c:pt idx="6">
                  <c:v>1.577637930596239</c:v>
                </c:pt>
                <c:pt idx="7">
                  <c:v>1.767553241664656</c:v>
                </c:pt>
                <c:pt idx="8">
                  <c:v>1.93388876671189</c:v>
                </c:pt>
                <c:pt idx="9">
                  <c:v>2.106245495186811</c:v>
                </c:pt>
                <c:pt idx="10">
                  <c:v>2.223284006676182</c:v>
                </c:pt>
                <c:pt idx="11">
                  <c:v>2.297691207524818</c:v>
                </c:pt>
                <c:pt idx="12">
                  <c:v>2.400181013445748</c:v>
                </c:pt>
                <c:pt idx="13">
                  <c:v>2.290232122826123</c:v>
                </c:pt>
                <c:pt idx="14">
                  <c:v>1.873934220134585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240536"/>
        <c:axId val="-2127464152"/>
      </c:scatterChart>
      <c:valAx>
        <c:axId val="-2118240536"/>
        <c:scaling>
          <c:orientation val="minMax"/>
          <c:max val="220.0"/>
          <c:min val="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hnx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7464152"/>
        <c:crosses val="autoZero"/>
        <c:crossBetween val="midCat"/>
      </c:valAx>
      <c:valAx>
        <c:axId val="-2127464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824053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SpMV Speedup; N=1e6 CVT, n=50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'Variable HNX'!$H$3</c:f>
              <c:strCache>
                <c:ptCount val="1"/>
                <c:pt idx="0">
                  <c:v>Speedup</c:v>
                </c:pt>
              </c:strCache>
            </c:strRef>
          </c:tx>
          <c:xVal>
            <c:numRef>
              <c:f>'Variable HNX'!$F$5:$F$19</c:f>
              <c:numCache>
                <c:formatCode>General</c:formatCode>
                <c:ptCount val="15"/>
                <c:pt idx="0">
                  <c:v>20.0</c:v>
                </c:pt>
                <c:pt idx="1">
                  <c:v>40.0</c:v>
                </c:pt>
                <c:pt idx="2">
                  <c:v>50.0</c:v>
                </c:pt>
                <c:pt idx="3">
                  <c:v>64.0</c:v>
                </c:pt>
                <c:pt idx="4">
                  <c:v>70.0</c:v>
                </c:pt>
                <c:pt idx="5">
                  <c:v>80.0</c:v>
                </c:pt>
                <c:pt idx="6">
                  <c:v>90.0</c:v>
                </c:pt>
                <c:pt idx="7">
                  <c:v>100.0</c:v>
                </c:pt>
                <c:pt idx="8">
                  <c:v>110.0</c:v>
                </c:pt>
                <c:pt idx="9">
                  <c:v>120.0</c:v>
                </c:pt>
                <c:pt idx="10">
                  <c:v>128.0</c:v>
                </c:pt>
                <c:pt idx="11">
                  <c:v>140.0</c:v>
                </c:pt>
                <c:pt idx="12">
                  <c:v>160.0</c:v>
                </c:pt>
                <c:pt idx="13">
                  <c:v>180.0</c:v>
                </c:pt>
                <c:pt idx="14">
                  <c:v>200.0</c:v>
                </c:pt>
              </c:numCache>
            </c:numRef>
          </c:xVal>
          <c:yVal>
            <c:numRef>
              <c:f>'Variable HNX'!$H$5:$H$19</c:f>
              <c:numCache>
                <c:formatCode>General</c:formatCode>
                <c:ptCount val="15"/>
                <c:pt idx="0">
                  <c:v>4.183972822556735</c:v>
                </c:pt>
                <c:pt idx="1">
                  <c:v>4.86489032750431</c:v>
                </c:pt>
                <c:pt idx="2">
                  <c:v>4.882093509676329</c:v>
                </c:pt>
                <c:pt idx="3">
                  <c:v>4.740591627057752</c:v>
                </c:pt>
                <c:pt idx="4">
                  <c:v>4.742914686319408</c:v>
                </c:pt>
                <c:pt idx="5">
                  <c:v>4.70277847028955</c:v>
                </c:pt>
                <c:pt idx="6">
                  <c:v>4.732212292876725</c:v>
                </c:pt>
                <c:pt idx="7">
                  <c:v>4.775548689757792</c:v>
                </c:pt>
                <c:pt idx="8">
                  <c:v>4.852306089156794</c:v>
                </c:pt>
                <c:pt idx="9">
                  <c:v>4.810217686579204</c:v>
                </c:pt>
                <c:pt idx="10">
                  <c:v>4.76735277013793</c:v>
                </c:pt>
                <c:pt idx="11">
                  <c:v>4.758841897426524</c:v>
                </c:pt>
                <c:pt idx="12">
                  <c:v>4.634585010955731</c:v>
                </c:pt>
                <c:pt idx="13">
                  <c:v>4.719484813091568</c:v>
                </c:pt>
                <c:pt idx="14">
                  <c:v>4.675434314719785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252440"/>
        <c:axId val="-2093616456"/>
      </c:scatterChart>
      <c:valAx>
        <c:axId val="-2092252440"/>
        <c:scaling>
          <c:orientation val="minMax"/>
          <c:max val="220.0"/>
          <c:min val="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hnx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3616456"/>
        <c:crosses val="autoZero"/>
        <c:crossBetween val="midCat"/>
      </c:valAx>
      <c:valAx>
        <c:axId val="-2093616456"/>
        <c:scaling>
          <c:orientation val="minMax"/>
          <c:min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22524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hnx=100 Speedup</a:t>
            </a:r>
            <a:r>
              <a:rPr lang="en-US" baseline="0"/>
              <a:t> in Stencil</a:t>
            </a:r>
            <a:r>
              <a:rPr lang="en-US"/>
              <a:t> Generation</a:t>
            </a:r>
          </a:p>
          <a:p>
            <a:pPr>
              <a:defRPr/>
            </a:pPr>
            <a:r>
              <a:rPr lang="en-US"/>
              <a:t>(n=50;</a:t>
            </a:r>
            <a:r>
              <a:rPr lang="en-US" baseline="0"/>
              <a:t> </a:t>
            </a:r>
            <a:r>
              <a:rPr lang="en-US"/>
              <a:t>Regular Grid)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RegularGrid'!$I$2</c:f>
              <c:strCache>
                <c:ptCount val="1"/>
                <c:pt idx="0">
                  <c:v>KDTree (pre-2012)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RegularGrid'!$I$3:$I$12</c:f>
              <c:numCache>
                <c:formatCode>General</c:formatCode>
                <c:ptCount val="10"/>
                <c:pt idx="0">
                  <c:v>1.015954847303008</c:v>
                </c:pt>
                <c:pt idx="1">
                  <c:v>1.312855037799513</c:v>
                </c:pt>
                <c:pt idx="2">
                  <c:v>1.875569487643844</c:v>
                </c:pt>
                <c:pt idx="3">
                  <c:v>3.794391596748697</c:v>
                </c:pt>
                <c:pt idx="4">
                  <c:v>5.372125840362572</c:v>
                </c:pt>
                <c:pt idx="5">
                  <c:v>9.45023446742596</c:v>
                </c:pt>
                <c:pt idx="6">
                  <c:v>16.85035838544448</c:v>
                </c:pt>
                <c:pt idx="7">
                  <c:v>31.04793188170591</c:v>
                </c:pt>
                <c:pt idx="8">
                  <c:v>59.66052312236276</c:v>
                </c:pt>
                <c:pt idx="9">
                  <c:v>117.6871587167978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RegularGrid'!$J$2</c:f>
              <c:strCache>
                <c:ptCount val="1"/>
                <c:pt idx="0">
                  <c:v>KDTree (2012)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RegularGrid'!$J$3:$J$13</c:f>
              <c:numCache>
                <c:formatCode>General</c:formatCode>
                <c:ptCount val="11"/>
                <c:pt idx="0">
                  <c:v>0.813735542416896</c:v>
                </c:pt>
                <c:pt idx="1">
                  <c:v>0.968671251014394</c:v>
                </c:pt>
                <c:pt idx="2">
                  <c:v>1.203586249461981</c:v>
                </c:pt>
                <c:pt idx="3">
                  <c:v>1.884335568837631</c:v>
                </c:pt>
                <c:pt idx="4">
                  <c:v>1.828269238608911</c:v>
                </c:pt>
                <c:pt idx="5">
                  <c:v>1.985995508364553</c:v>
                </c:pt>
                <c:pt idx="6">
                  <c:v>2.006701599516663</c:v>
                </c:pt>
                <c:pt idx="7">
                  <c:v>1.96447168049718</c:v>
                </c:pt>
                <c:pt idx="8">
                  <c:v>1.77441265811326</c:v>
                </c:pt>
                <c:pt idx="9">
                  <c:v>1.528826536371196</c:v>
                </c:pt>
                <c:pt idx="10">
                  <c:v>1.399629405179595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185592"/>
        <c:axId val="-2126597304"/>
      </c:scatterChart>
      <c:valAx>
        <c:axId val="-2116185592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6597304"/>
        <c:crosses val="autoZero"/>
        <c:crossBetween val="midCat"/>
      </c:valAx>
      <c:valAx>
        <c:axId val="-212659730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6185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over KDTree (2012) for Stencil Generation </a:t>
            </a:r>
          </a:p>
          <a:p>
            <a:pPr>
              <a:defRPr/>
            </a:pPr>
            <a:r>
              <a:rPr lang="en-US"/>
              <a:t>(n=50; Regular Grid) 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hnx=100</c:v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RegularGrid'!$J$3:$J$13</c:f>
              <c:numCache>
                <c:formatCode>General</c:formatCode>
                <c:ptCount val="11"/>
                <c:pt idx="0">
                  <c:v>0.813735542416896</c:v>
                </c:pt>
                <c:pt idx="1">
                  <c:v>0.968671251014394</c:v>
                </c:pt>
                <c:pt idx="2">
                  <c:v>1.203586249461981</c:v>
                </c:pt>
                <c:pt idx="3">
                  <c:v>1.884335568837631</c:v>
                </c:pt>
                <c:pt idx="4">
                  <c:v>1.828269238608911</c:v>
                </c:pt>
                <c:pt idx="5">
                  <c:v>1.985995508364553</c:v>
                </c:pt>
                <c:pt idx="6">
                  <c:v>2.006701599516663</c:v>
                </c:pt>
                <c:pt idx="7">
                  <c:v>1.96447168049718</c:v>
                </c:pt>
                <c:pt idx="8">
                  <c:v>1.77441265811326</c:v>
                </c:pt>
                <c:pt idx="9">
                  <c:v>1.528826536371196</c:v>
                </c:pt>
                <c:pt idx="10">
                  <c:v>1.399629405179595</c:v>
                </c:pt>
              </c:numCache>
            </c:numRef>
          </c:yVal>
          <c:smooth val="0"/>
        </c:ser>
        <c:ser>
          <c:idx val="1"/>
          <c:order val="1"/>
          <c:tx>
            <c:v>hnx=50</c:v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RegularGrid'!$K$3:$K$13</c:f>
              <c:numCache>
                <c:formatCode>General</c:formatCode>
                <c:ptCount val="11"/>
                <c:pt idx="0">
                  <c:v>0.444720841690713</c:v>
                </c:pt>
                <c:pt idx="1">
                  <c:v>0.516948500605456</c:v>
                </c:pt>
                <c:pt idx="2">
                  <c:v>0.632138820368093</c:v>
                </c:pt>
                <c:pt idx="3">
                  <c:v>0.438769503842213</c:v>
                </c:pt>
                <c:pt idx="4">
                  <c:v>0.331284765663829</c:v>
                </c:pt>
                <c:pt idx="5">
                  <c:v>0.328126418199444</c:v>
                </c:pt>
                <c:pt idx="6">
                  <c:v>0.320078401976374</c:v>
                </c:pt>
                <c:pt idx="7">
                  <c:v>0.305811972003748</c:v>
                </c:pt>
                <c:pt idx="8">
                  <c:v>0.255241882999099</c:v>
                </c:pt>
                <c:pt idx="9">
                  <c:v>0.214723963622705</c:v>
                </c:pt>
                <c:pt idx="10">
                  <c:v>0.191086335034966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273496"/>
        <c:axId val="-2142850344"/>
      </c:scatterChart>
      <c:valAx>
        <c:axId val="-2142273496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2850344"/>
        <c:crosses val="autoZero"/>
        <c:crossBetween val="midCat"/>
      </c:valAx>
      <c:valAx>
        <c:axId val="-2142850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2273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Stencil Generation Time in (ms) on Regular Grid (n=50)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RegularGrid'!$D$2</c:f>
              <c:strCache>
                <c:ptCount val="1"/>
                <c:pt idx="0">
                  <c:v>Hash (hnx=100)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RegularGrid'!$D$3:$D$13</c:f>
              <c:numCache>
                <c:formatCode>General</c:formatCode>
                <c:ptCount val="11"/>
                <c:pt idx="0">
                  <c:v>104.357</c:v>
                </c:pt>
                <c:pt idx="1">
                  <c:v>187.304</c:v>
                </c:pt>
                <c:pt idx="2">
                  <c:v>369.411</c:v>
                </c:pt>
                <c:pt idx="3">
                  <c:v>534.5549999999999</c:v>
                </c:pt>
                <c:pt idx="4">
                  <c:v>1128.382</c:v>
                </c:pt>
                <c:pt idx="5">
                  <c:v>2169.811</c:v>
                </c:pt>
                <c:pt idx="6">
                  <c:v>4325.5942</c:v>
                </c:pt>
                <c:pt idx="7">
                  <c:v>8831.3662</c:v>
                </c:pt>
                <c:pt idx="8">
                  <c:v>17716.7383</c:v>
                </c:pt>
                <c:pt idx="9">
                  <c:v>35676.4922</c:v>
                </c:pt>
                <c:pt idx="10">
                  <c:v>71574.125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RegularGrid'!$E$2</c:f>
              <c:strCache>
                <c:ptCount val="1"/>
                <c:pt idx="0">
                  <c:v>Hash (hnx=50)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RegularGrid'!$E$3:$E$13</c:f>
              <c:numCache>
                <c:formatCode>General</c:formatCode>
                <c:ptCount val="11"/>
                <c:pt idx="0">
                  <c:v>190.949</c:v>
                </c:pt>
                <c:pt idx="1">
                  <c:v>350.975</c:v>
                </c:pt>
                <c:pt idx="2">
                  <c:v>703.355</c:v>
                </c:pt>
                <c:pt idx="3">
                  <c:v>2295.6951</c:v>
                </c:pt>
                <c:pt idx="4">
                  <c:v>6227.229</c:v>
                </c:pt>
                <c:pt idx="5">
                  <c:v>13132.8496</c:v>
                </c:pt>
                <c:pt idx="6">
                  <c:v>27118.9082</c:v>
                </c:pt>
                <c:pt idx="7">
                  <c:v>56730.8359</c:v>
                </c:pt>
                <c:pt idx="8">
                  <c:v>123164.7578</c:v>
                </c:pt>
                <c:pt idx="9">
                  <c:v>254015.2812</c:v>
                </c:pt>
                <c:pt idx="10">
                  <c:v>524251.25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'Stencils RegularGrid'!$G$2</c:f>
              <c:strCache>
                <c:ptCount val="1"/>
                <c:pt idx="0">
                  <c:v>KDTree (2012)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RegularGrid'!$G$3:$G$13</c:f>
              <c:numCache>
                <c:formatCode>General</c:formatCode>
                <c:ptCount val="11"/>
                <c:pt idx="0">
                  <c:v>84.919</c:v>
                </c:pt>
                <c:pt idx="1">
                  <c:v>181.436</c:v>
                </c:pt>
                <c:pt idx="2">
                  <c:v>444.618</c:v>
                </c:pt>
                <c:pt idx="3">
                  <c:v>1007.281</c:v>
                </c:pt>
                <c:pt idx="4">
                  <c:v>2062.9861</c:v>
                </c:pt>
                <c:pt idx="5">
                  <c:v>4309.2349</c:v>
                </c:pt>
                <c:pt idx="6">
                  <c:v>8680.176799999999</c:v>
                </c:pt>
                <c:pt idx="7">
                  <c:v>17348.9688</c:v>
                </c:pt>
                <c:pt idx="8">
                  <c:v>31436.8047</c:v>
                </c:pt>
                <c:pt idx="9">
                  <c:v>54543.168</c:v>
                </c:pt>
                <c:pt idx="10">
                  <c:v>100177.25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'Stencils RegularGrid'!$C$2</c:f>
              <c:strCache>
                <c:ptCount val="1"/>
                <c:pt idx="0">
                  <c:v>N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235528"/>
        <c:axId val="-2124914376"/>
      </c:scatterChart>
      <c:valAx>
        <c:axId val="-2115235528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4914376"/>
        <c:crosses val="autoZero"/>
        <c:crossBetween val="midCat"/>
      </c:valAx>
      <c:valAx>
        <c:axId val="-212491437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5235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 Calculation Speedup for Stencil Generation vs KDTree (n=50; Regular Grid)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Impact Weights Regular'!$I$1</c:f>
              <c:strCache>
                <c:ptCount val="1"/>
                <c:pt idx="0">
                  <c:v>KDTree (old)</c:v>
                </c:pt>
              </c:strCache>
            </c:strRef>
          </c:tx>
          <c:xVal>
            <c:numRef>
              <c:f>'Stencils Impact Weights Regular'!$C$2:$C$11</c:f>
              <c:numCache>
                <c:formatCode>General</c:formatCode>
                <c:ptCount val="10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</c:numCache>
            </c:numRef>
          </c:xVal>
          <c:yVal>
            <c:numRef>
              <c:f>'Stencils Impact Weights Regular'!$I$2:$I$11</c:f>
              <c:numCache>
                <c:formatCode>General</c:formatCode>
                <c:ptCount val="10"/>
                <c:pt idx="0">
                  <c:v>1.005646147633615</c:v>
                </c:pt>
                <c:pt idx="1">
                  <c:v>0.995159636436761</c:v>
                </c:pt>
                <c:pt idx="2">
                  <c:v>0.994372743064912</c:v>
                </c:pt>
                <c:pt idx="3">
                  <c:v>0.999094354052238</c:v>
                </c:pt>
                <c:pt idx="4">
                  <c:v>1.003643964433848</c:v>
                </c:pt>
                <c:pt idx="5">
                  <c:v>0.995705124257901</c:v>
                </c:pt>
                <c:pt idx="6">
                  <c:v>1.009245123507956</c:v>
                </c:pt>
                <c:pt idx="7">
                  <c:v>1.003464343741932</c:v>
                </c:pt>
                <c:pt idx="8">
                  <c:v>1.002769577856735</c:v>
                </c:pt>
                <c:pt idx="9">
                  <c:v>1.003926411339811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Impact Weights Regular'!$J$1</c:f>
              <c:strCache>
                <c:ptCount val="1"/>
                <c:pt idx="0">
                  <c:v>hnx=100 vs KDTree (new)</c:v>
                </c:pt>
              </c:strCache>
            </c:strRef>
          </c:tx>
          <c:xVal>
            <c:numRef>
              <c:f>'Stencils Impact Weights Regular'!$C$2:$C$11</c:f>
              <c:numCache>
                <c:formatCode>General</c:formatCode>
                <c:ptCount val="10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</c:numCache>
            </c:numRef>
          </c:xVal>
          <c:yVal>
            <c:numRef>
              <c:f>'Stencils Impact Weights Regular'!$J$2:$J$11</c:f>
              <c:numCache>
                <c:formatCode>General</c:formatCode>
                <c:ptCount val="10"/>
                <c:pt idx="0">
                  <c:v>0.999542439798151</c:v>
                </c:pt>
                <c:pt idx="1">
                  <c:v>0.992433244531012</c:v>
                </c:pt>
                <c:pt idx="2">
                  <c:v>0.997533219182342</c:v>
                </c:pt>
                <c:pt idx="3">
                  <c:v>0.994897903804869</c:v>
                </c:pt>
                <c:pt idx="4">
                  <c:v>1.006476943133198</c:v>
                </c:pt>
                <c:pt idx="5">
                  <c:v>0.997745381610683</c:v>
                </c:pt>
                <c:pt idx="6">
                  <c:v>1.005365330617018</c:v>
                </c:pt>
                <c:pt idx="7">
                  <c:v>1.007648959477559</c:v>
                </c:pt>
                <c:pt idx="8">
                  <c:v>1.001638040509689</c:v>
                </c:pt>
                <c:pt idx="9">
                  <c:v>0.997311651060571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129768"/>
        <c:axId val="-2127176744"/>
      </c:scatterChart>
      <c:valAx>
        <c:axId val="-2141129768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7176744"/>
        <c:crosses val="autoZero"/>
        <c:crossBetween val="midCat"/>
      </c:valAx>
      <c:valAx>
        <c:axId val="-2127176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1129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over KDTree (2012) for Stencil Generation </a:t>
            </a:r>
          </a:p>
          <a:p>
            <a:pPr>
              <a:defRPr/>
            </a:pPr>
            <a:r>
              <a:rPr lang="en-US"/>
              <a:t>(n=50; Regular Grid) 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hnx=100</c:v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RegularGrid'!$J$3:$J$13</c:f>
              <c:numCache>
                <c:formatCode>General</c:formatCode>
                <c:ptCount val="11"/>
                <c:pt idx="0">
                  <c:v>0.813735542416896</c:v>
                </c:pt>
                <c:pt idx="1">
                  <c:v>0.968671251014394</c:v>
                </c:pt>
                <c:pt idx="2">
                  <c:v>1.203586249461981</c:v>
                </c:pt>
                <c:pt idx="3">
                  <c:v>1.884335568837631</c:v>
                </c:pt>
                <c:pt idx="4">
                  <c:v>1.828269238608911</c:v>
                </c:pt>
                <c:pt idx="5">
                  <c:v>1.985995508364553</c:v>
                </c:pt>
                <c:pt idx="6">
                  <c:v>2.006701599516663</c:v>
                </c:pt>
                <c:pt idx="7">
                  <c:v>1.96447168049718</c:v>
                </c:pt>
                <c:pt idx="8">
                  <c:v>1.77441265811326</c:v>
                </c:pt>
                <c:pt idx="9">
                  <c:v>1.528826536371196</c:v>
                </c:pt>
                <c:pt idx="10">
                  <c:v>1.399629405179595</c:v>
                </c:pt>
              </c:numCache>
            </c:numRef>
          </c:yVal>
          <c:smooth val="0"/>
        </c:ser>
        <c:ser>
          <c:idx val="1"/>
          <c:order val="1"/>
          <c:tx>
            <c:v>hnx=50</c:v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RegularGrid'!$K$3:$K$13</c:f>
              <c:numCache>
                <c:formatCode>General</c:formatCode>
                <c:ptCount val="11"/>
                <c:pt idx="0">
                  <c:v>0.444720841690713</c:v>
                </c:pt>
                <c:pt idx="1">
                  <c:v>0.516948500605456</c:v>
                </c:pt>
                <c:pt idx="2">
                  <c:v>0.632138820368093</c:v>
                </c:pt>
                <c:pt idx="3">
                  <c:v>0.438769503842213</c:v>
                </c:pt>
                <c:pt idx="4">
                  <c:v>0.331284765663829</c:v>
                </c:pt>
                <c:pt idx="5">
                  <c:v>0.328126418199444</c:v>
                </c:pt>
                <c:pt idx="6">
                  <c:v>0.320078401976374</c:v>
                </c:pt>
                <c:pt idx="7">
                  <c:v>0.305811972003748</c:v>
                </c:pt>
                <c:pt idx="8">
                  <c:v>0.255241882999099</c:v>
                </c:pt>
                <c:pt idx="9">
                  <c:v>0.214723963622705</c:v>
                </c:pt>
                <c:pt idx="10">
                  <c:v>0.191086335034966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892344"/>
        <c:axId val="-2128277208"/>
      </c:scatterChart>
      <c:valAx>
        <c:axId val="-2127892344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8277208"/>
        <c:crosses val="autoZero"/>
        <c:crossBetween val="midCat"/>
      </c:valAx>
      <c:valAx>
        <c:axId val="-2128277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7892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SpMV Speedup for Stencil Generation vs KDTree (n=50; Regular Grid)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Impact Derivs Regular'!$I$1</c:f>
              <c:strCache>
                <c:ptCount val="1"/>
                <c:pt idx="0">
                  <c:v>hnx=100</c:v>
                </c:pt>
              </c:strCache>
            </c:strRef>
          </c:tx>
          <c:xVal>
            <c:numRef>
              <c:f>'Stencils Impact Derivs Regular'!$C$2:$C$12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Impact Derivs Regular'!$I$2:$I$12</c:f>
              <c:numCache>
                <c:formatCode>General</c:formatCode>
                <c:ptCount val="11"/>
                <c:pt idx="0">
                  <c:v>1.022204908453448</c:v>
                </c:pt>
                <c:pt idx="1">
                  <c:v>1.006609142647329</c:v>
                </c:pt>
                <c:pt idx="2">
                  <c:v>1.001529571719918</c:v>
                </c:pt>
                <c:pt idx="3">
                  <c:v>1.001310726819162</c:v>
                </c:pt>
                <c:pt idx="4">
                  <c:v>1.024089168431637</c:v>
                </c:pt>
                <c:pt idx="5">
                  <c:v>1.020980346723401</c:v>
                </c:pt>
                <c:pt idx="6">
                  <c:v>1.026884568383622</c:v>
                </c:pt>
                <c:pt idx="7">
                  <c:v>1.021354439668728</c:v>
                </c:pt>
                <c:pt idx="8">
                  <c:v>1.026088612909412</c:v>
                </c:pt>
                <c:pt idx="9">
                  <c:v>1.030060675934153</c:v>
                </c:pt>
                <c:pt idx="10">
                  <c:v>1.063414869577782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Impact Derivs Regular'!$J$1</c:f>
              <c:strCache>
                <c:ptCount val="1"/>
                <c:pt idx="0">
                  <c:v>hnx=50</c:v>
                </c:pt>
              </c:strCache>
            </c:strRef>
          </c:tx>
          <c:xVal>
            <c:numRef>
              <c:f>'Stencils Impact Derivs Regular'!$C$2:$C$12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Impact Derivs Regular'!$J$2:$J$12</c:f>
              <c:numCache>
                <c:formatCode>General</c:formatCode>
                <c:ptCount val="11"/>
                <c:pt idx="0">
                  <c:v>1.031446540880503</c:v>
                </c:pt>
                <c:pt idx="1">
                  <c:v>1.007719169270355</c:v>
                </c:pt>
                <c:pt idx="2">
                  <c:v>1.020344558912648</c:v>
                </c:pt>
                <c:pt idx="3">
                  <c:v>1.015828078754343</c:v>
                </c:pt>
                <c:pt idx="4">
                  <c:v>1.012436285188554</c:v>
                </c:pt>
                <c:pt idx="5">
                  <c:v>1.018363273453094</c:v>
                </c:pt>
                <c:pt idx="6">
                  <c:v>1.013111937865766</c:v>
                </c:pt>
                <c:pt idx="7">
                  <c:v>1.005788909966062</c:v>
                </c:pt>
                <c:pt idx="8">
                  <c:v>1.008118685325511</c:v>
                </c:pt>
                <c:pt idx="9">
                  <c:v>1.004341563966713</c:v>
                </c:pt>
                <c:pt idx="10">
                  <c:v>1.137744537711631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340856"/>
        <c:axId val="-2129940952"/>
      </c:scatterChart>
      <c:valAx>
        <c:axId val="-2143340856"/>
        <c:scaling>
          <c:logBase val="2.0"/>
          <c:orientation val="minMax"/>
          <c:min val="4000.0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129940952"/>
        <c:crosses val="autoZero"/>
        <c:crossBetween val="midCat"/>
      </c:valAx>
      <c:valAx>
        <c:axId val="-2129940952"/>
        <c:scaling>
          <c:orientation val="minMax"/>
          <c:max val="1.2"/>
          <c:min val="0.8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143340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Stencil Generation Time in (ms) on Unit Sphere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Sphere'!$D$3</c:f>
              <c:strCache>
                <c:ptCount val="1"/>
                <c:pt idx="0">
                  <c:v>hnx=100</c:v>
                </c:pt>
              </c:strCache>
            </c:strRef>
          </c:tx>
          <c:xVal>
            <c:numRef>
              <c:f>'Stencils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 Sphere'!$D$4:$D$12</c:f>
              <c:numCache>
                <c:formatCode>General</c:formatCode>
                <c:ptCount val="9"/>
                <c:pt idx="0">
                  <c:v>738.244</c:v>
                </c:pt>
                <c:pt idx="1">
                  <c:v>727.658</c:v>
                </c:pt>
                <c:pt idx="2">
                  <c:v>856.02</c:v>
                </c:pt>
                <c:pt idx="3">
                  <c:v>1169.853</c:v>
                </c:pt>
                <c:pt idx="4">
                  <c:v>1834.132</c:v>
                </c:pt>
                <c:pt idx="5">
                  <c:v>2982.511</c:v>
                </c:pt>
                <c:pt idx="6">
                  <c:v>6094.5542</c:v>
                </c:pt>
                <c:pt idx="7">
                  <c:v>10845.9482</c:v>
                </c:pt>
                <c:pt idx="8">
                  <c:v>27959.7773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Sphere'!$E$3</c:f>
              <c:strCache>
                <c:ptCount val="1"/>
                <c:pt idx="0">
                  <c:v>hnx=50</c:v>
                </c:pt>
              </c:strCache>
            </c:strRef>
          </c:tx>
          <c:xVal>
            <c:numRef>
              <c:f>'Stencils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 Sphere'!$E$4:$E$12</c:f>
              <c:numCache>
                <c:formatCode>General</c:formatCode>
                <c:ptCount val="9"/>
                <c:pt idx="0">
                  <c:v>173.464</c:v>
                </c:pt>
                <c:pt idx="1">
                  <c:v>228.294</c:v>
                </c:pt>
                <c:pt idx="2">
                  <c:v>407.323</c:v>
                </c:pt>
                <c:pt idx="3">
                  <c:v>694.84</c:v>
                </c:pt>
                <c:pt idx="4">
                  <c:v>1358.9091</c:v>
                </c:pt>
                <c:pt idx="5">
                  <c:v>2688.1841</c:v>
                </c:pt>
                <c:pt idx="6">
                  <c:v>7989.0898</c:v>
                </c:pt>
                <c:pt idx="7">
                  <c:v>24700.8398</c:v>
                </c:pt>
                <c:pt idx="8">
                  <c:v>84427.9297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'Stencils Sphere'!$F$3</c:f>
              <c:strCache>
                <c:ptCount val="1"/>
                <c:pt idx="0">
                  <c:v>KDTree</c:v>
                </c:pt>
              </c:strCache>
            </c:strRef>
          </c:tx>
          <c:xVal>
            <c:numRef>
              <c:f>'Stencils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 Sphere'!$F$4:$F$12</c:f>
              <c:numCache>
                <c:formatCode>General</c:formatCode>
                <c:ptCount val="9"/>
                <c:pt idx="0">
                  <c:v>84.234</c:v>
                </c:pt>
                <c:pt idx="1">
                  <c:v>176.8</c:v>
                </c:pt>
                <c:pt idx="2">
                  <c:v>387.127</c:v>
                </c:pt>
                <c:pt idx="3">
                  <c:v>808.33</c:v>
                </c:pt>
                <c:pt idx="4">
                  <c:v>1728.765</c:v>
                </c:pt>
                <c:pt idx="5">
                  <c:v>4546.062</c:v>
                </c:pt>
                <c:pt idx="6">
                  <c:v>11675.3574</c:v>
                </c:pt>
                <c:pt idx="7">
                  <c:v>23982.2324</c:v>
                </c:pt>
                <c:pt idx="8">
                  <c:v>49738.5742</c:v>
                </c:pt>
              </c:numCache>
            </c:numRef>
          </c:yVal>
          <c:smooth val="0"/>
        </c:ser>
        <c:ser>
          <c:idx val="4"/>
          <c:order val="3"/>
          <c:tx>
            <c:v>N</c:v>
          </c:tx>
          <c:xVal>
            <c:numRef>
              <c:f>'Stencils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566968"/>
        <c:axId val="-2130341032"/>
      </c:scatterChart>
      <c:valAx>
        <c:axId val="-2115566968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0341032"/>
        <c:crosses val="autoZero"/>
        <c:crossBetween val="midCat"/>
      </c:valAx>
      <c:valAx>
        <c:axId val="-213034103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5566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Stencil Generation Time in (ms) on Unit Sphere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Sphere'!$H$3</c:f>
              <c:strCache>
                <c:ptCount val="1"/>
                <c:pt idx="0">
                  <c:v>hnx=100</c:v>
                </c:pt>
              </c:strCache>
            </c:strRef>
          </c:tx>
          <c:xVal>
            <c:numRef>
              <c:f>'Stencils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 Sphere'!$H$4:$H$12</c:f>
              <c:numCache>
                <c:formatCode>General</c:formatCode>
                <c:ptCount val="9"/>
                <c:pt idx="0">
                  <c:v>0.114100487101825</c:v>
                </c:pt>
                <c:pt idx="1">
                  <c:v>0.242971285961262</c:v>
                </c:pt>
                <c:pt idx="2">
                  <c:v>0.452240601855097</c:v>
                </c:pt>
                <c:pt idx="3">
                  <c:v>0.690967155702468</c:v>
                </c:pt>
                <c:pt idx="4">
                  <c:v>0.942552117295811</c:v>
                </c:pt>
                <c:pt idx="5">
                  <c:v>1.524239810012436</c:v>
                </c:pt>
                <c:pt idx="6">
                  <c:v>1.915703268337494</c:v>
                </c:pt>
                <c:pt idx="7">
                  <c:v>2.211169734334523</c:v>
                </c:pt>
                <c:pt idx="8">
                  <c:v>1.778933131917328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Sphere'!$I$3</c:f>
              <c:strCache>
                <c:ptCount val="1"/>
                <c:pt idx="0">
                  <c:v>hnx=50</c:v>
                </c:pt>
              </c:strCache>
            </c:strRef>
          </c:tx>
          <c:xVal>
            <c:numRef>
              <c:f>'Stencils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 Sphere'!$I$4:$I$12</c:f>
              <c:numCache>
                <c:formatCode>General</c:formatCode>
                <c:ptCount val="9"/>
                <c:pt idx="0">
                  <c:v>0.485599317437624</c:v>
                </c:pt>
                <c:pt idx="1">
                  <c:v>0.774439976521503</c:v>
                </c:pt>
                <c:pt idx="2">
                  <c:v>0.950417727454624</c:v>
                </c:pt>
                <c:pt idx="3">
                  <c:v>1.163332565770537</c:v>
                </c:pt>
                <c:pt idx="4">
                  <c:v>1.272171184960054</c:v>
                </c:pt>
                <c:pt idx="5">
                  <c:v>1.691127478955031</c:v>
                </c:pt>
                <c:pt idx="6">
                  <c:v>1.461412713122839</c:v>
                </c:pt>
                <c:pt idx="7">
                  <c:v>0.970907572138499</c:v>
                </c:pt>
                <c:pt idx="8">
                  <c:v>0.589124646035233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402072"/>
        <c:axId val="2143030152"/>
      </c:scatterChart>
      <c:valAx>
        <c:axId val="2102402072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3030152"/>
        <c:crosses val="autoZero"/>
        <c:crossBetween val="midCat"/>
      </c:valAx>
      <c:valAx>
        <c:axId val="2143030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2402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17</xdr:row>
      <xdr:rowOff>1765300</xdr:rowOff>
    </xdr:from>
    <xdr:to>
      <xdr:col>8</xdr:col>
      <xdr:colOff>419100</xdr:colOff>
      <xdr:row>32</xdr:row>
      <xdr:rowOff>1498600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32</xdr:row>
      <xdr:rowOff>1936750</xdr:rowOff>
    </xdr:from>
    <xdr:to>
      <xdr:col>7</xdr:col>
      <xdr:colOff>685800</xdr:colOff>
      <xdr:row>56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1092200</xdr:colOff>
      <xdr:row>33</xdr:row>
      <xdr:rowOff>12700</xdr:rowOff>
    </xdr:from>
    <xdr:to>
      <xdr:col>14</xdr:col>
      <xdr:colOff>520700</xdr:colOff>
      <xdr:row>57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330200</xdr:colOff>
      <xdr:row>17</xdr:row>
      <xdr:rowOff>1739900</xdr:rowOff>
    </xdr:from>
    <xdr:to>
      <xdr:col>18</xdr:col>
      <xdr:colOff>495300</xdr:colOff>
      <xdr:row>32</xdr:row>
      <xdr:rowOff>1485900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18</xdr:row>
      <xdr:rowOff>101600</xdr:rowOff>
    </xdr:from>
    <xdr:to>
      <xdr:col>7</xdr:col>
      <xdr:colOff>431800</xdr:colOff>
      <xdr:row>34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622300</xdr:colOff>
      <xdr:row>35</xdr:row>
      <xdr:rowOff>63500</xdr:rowOff>
    </xdr:from>
    <xdr:to>
      <xdr:col>7</xdr:col>
      <xdr:colOff>482600</xdr:colOff>
      <xdr:row>60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749300</xdr:colOff>
      <xdr:row>18</xdr:row>
      <xdr:rowOff>76200</xdr:rowOff>
    </xdr:from>
    <xdr:to>
      <xdr:col>7</xdr:col>
      <xdr:colOff>812800</xdr:colOff>
      <xdr:row>43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14</xdr:row>
      <xdr:rowOff>25400</xdr:rowOff>
    </xdr:from>
    <xdr:to>
      <xdr:col>10</xdr:col>
      <xdr:colOff>520700</xdr:colOff>
      <xdr:row>38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</xdr:colOff>
      <xdr:row>38</xdr:row>
      <xdr:rowOff>177800</xdr:rowOff>
    </xdr:from>
    <xdr:to>
      <xdr:col>10</xdr:col>
      <xdr:colOff>520700</xdr:colOff>
      <xdr:row>63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20</xdr:row>
      <xdr:rowOff>120650</xdr:rowOff>
    </xdr:from>
    <xdr:to>
      <xdr:col>10</xdr:col>
      <xdr:colOff>812800</xdr:colOff>
      <xdr:row>47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15</xdr:row>
      <xdr:rowOff>127000</xdr:rowOff>
    </xdr:from>
    <xdr:to>
      <xdr:col>10</xdr:col>
      <xdr:colOff>546100</xdr:colOff>
      <xdr:row>40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61</xdr:row>
      <xdr:rowOff>184150</xdr:rowOff>
    </xdr:from>
    <xdr:to>
      <xdr:col>10</xdr:col>
      <xdr:colOff>660400</xdr:colOff>
      <xdr:row>90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469900</xdr:colOff>
      <xdr:row>62</xdr:row>
      <xdr:rowOff>50800</xdr:rowOff>
    </xdr:from>
    <xdr:to>
      <xdr:col>20</xdr:col>
      <xdr:colOff>298450</xdr:colOff>
      <xdr:row>90</xdr:row>
      <xdr:rowOff>158750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88900</xdr:colOff>
      <xdr:row>62</xdr:row>
      <xdr:rowOff>76200</xdr:rowOff>
    </xdr:from>
    <xdr:to>
      <xdr:col>29</xdr:col>
      <xdr:colOff>742950</xdr:colOff>
      <xdr:row>90</xdr:row>
      <xdr:rowOff>184150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139700</xdr:colOff>
      <xdr:row>46</xdr:row>
      <xdr:rowOff>12700</xdr:rowOff>
    </xdr:from>
    <xdr:to>
      <xdr:col>11</xdr:col>
      <xdr:colOff>673100</xdr:colOff>
      <xdr:row>70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139700</xdr:colOff>
      <xdr:row>21</xdr:row>
      <xdr:rowOff>38100</xdr:rowOff>
    </xdr:from>
    <xdr:to>
      <xdr:col>11</xdr:col>
      <xdr:colOff>673100</xdr:colOff>
      <xdr:row>46</xdr:row>
      <xdr:rowOff>12700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25</xdr:row>
      <xdr:rowOff>25400</xdr:rowOff>
    </xdr:from>
    <xdr:to>
      <xdr:col>11</xdr:col>
      <xdr:colOff>25400</xdr:colOff>
      <xdr:row>49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24</xdr:row>
      <xdr:rowOff>165100</xdr:rowOff>
    </xdr:from>
    <xdr:to>
      <xdr:col>20</xdr:col>
      <xdr:colOff>698500</xdr:colOff>
      <xdr:row>49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12" workbookViewId="0">
      <selection activeCell="H33" sqref="H33"/>
    </sheetView>
  </sheetViews>
  <sheetFormatPr baseColWidth="10" defaultRowHeight="15" x14ac:dyDescent="0"/>
  <cols>
    <col min="4" max="4" width="16.83203125" customWidth="1"/>
    <col min="5" max="6" width="17.6640625" customWidth="1"/>
    <col min="7" max="7" width="17.33203125" customWidth="1"/>
    <col min="8" max="8" width="17.83203125" customWidth="1"/>
    <col min="9" max="9" width="21.1640625" customWidth="1"/>
    <col min="10" max="10" width="23" customWidth="1"/>
    <col min="11" max="11" width="16.33203125" customWidth="1"/>
  </cols>
  <sheetData>
    <row r="1" spans="1:11">
      <c r="D1" s="3" t="s">
        <v>14</v>
      </c>
      <c r="E1" s="3"/>
      <c r="F1" s="3"/>
      <c r="G1" s="3"/>
      <c r="I1" s="3" t="s">
        <v>15</v>
      </c>
      <c r="J1" s="3"/>
      <c r="K1" s="3"/>
    </row>
    <row r="2" spans="1:11" ht="135">
      <c r="A2" t="s">
        <v>2</v>
      </c>
      <c r="B2" t="s">
        <v>4</v>
      </c>
      <c r="C2" t="s">
        <v>3</v>
      </c>
      <c r="D2" t="s">
        <v>5</v>
      </c>
      <c r="E2" t="s">
        <v>13</v>
      </c>
      <c r="F2" t="s">
        <v>20</v>
      </c>
      <c r="G2" t="s">
        <v>21</v>
      </c>
      <c r="H2" s="1" t="s">
        <v>0</v>
      </c>
      <c r="I2" t="s">
        <v>20</v>
      </c>
      <c r="J2" t="s">
        <v>21</v>
      </c>
      <c r="K2" t="s">
        <v>22</v>
      </c>
    </row>
    <row r="3" spans="1:11">
      <c r="A3">
        <v>4000</v>
      </c>
      <c r="B3">
        <v>1</v>
      </c>
      <c r="C3">
        <f t="shared" ref="C3:C13" si="0">B3*$A$3</f>
        <v>4000</v>
      </c>
      <c r="D3">
        <v>104.357</v>
      </c>
      <c r="E3" s="2">
        <v>190.94900000000001</v>
      </c>
      <c r="F3">
        <v>106.02200000000001</v>
      </c>
      <c r="G3" s="2">
        <v>84.918999999999997</v>
      </c>
      <c r="I3">
        <f t="shared" ref="I3:I13" si="1">F3/D3</f>
        <v>1.015954847303008</v>
      </c>
      <c r="J3">
        <f t="shared" ref="J3:J13" si="2">G3/D3</f>
        <v>0.81373554241689583</v>
      </c>
      <c r="K3">
        <f t="shared" ref="K3:K13" si="3">G3/E3</f>
        <v>0.44472084169071319</v>
      </c>
    </row>
    <row r="4" spans="1:11">
      <c r="B4">
        <v>2</v>
      </c>
      <c r="C4">
        <f t="shared" si="0"/>
        <v>8000</v>
      </c>
      <c r="D4">
        <v>187.304</v>
      </c>
      <c r="E4" s="2">
        <v>350.97500000000002</v>
      </c>
      <c r="F4">
        <v>245.90299999999999</v>
      </c>
      <c r="G4" s="2">
        <v>181.43600000000001</v>
      </c>
      <c r="I4">
        <f t="shared" si="1"/>
        <v>1.312855037799513</v>
      </c>
      <c r="J4">
        <f t="shared" si="2"/>
        <v>0.96867125101439377</v>
      </c>
      <c r="K4">
        <f t="shared" si="3"/>
        <v>0.51694850060545616</v>
      </c>
    </row>
    <row r="5" spans="1:11">
      <c r="B5">
        <v>4</v>
      </c>
      <c r="C5">
        <f t="shared" si="0"/>
        <v>16000</v>
      </c>
      <c r="D5">
        <v>369.411</v>
      </c>
      <c r="E5" s="2">
        <v>703.35500000000002</v>
      </c>
      <c r="F5">
        <v>692.85599999999999</v>
      </c>
      <c r="G5" s="2">
        <v>444.61799999999999</v>
      </c>
      <c r="I5">
        <f t="shared" si="1"/>
        <v>1.8755694876438438</v>
      </c>
      <c r="J5">
        <f t="shared" si="2"/>
        <v>1.2035862494619813</v>
      </c>
      <c r="K5">
        <f t="shared" si="3"/>
        <v>0.63213882036809288</v>
      </c>
    </row>
    <row r="6" spans="1:11">
      <c r="B6">
        <v>8</v>
      </c>
      <c r="C6">
        <f t="shared" si="0"/>
        <v>32000</v>
      </c>
      <c r="D6">
        <v>534.55499999999995</v>
      </c>
      <c r="E6" s="2">
        <v>2295.6950999999999</v>
      </c>
      <c r="F6">
        <v>2028.3109999999999</v>
      </c>
      <c r="G6" s="2">
        <v>1007.2809999999999</v>
      </c>
      <c r="I6">
        <f t="shared" si="1"/>
        <v>3.7943915967486976</v>
      </c>
      <c r="J6">
        <f t="shared" si="2"/>
        <v>1.8843355688376313</v>
      </c>
      <c r="K6">
        <f t="shared" si="3"/>
        <v>0.43876950384221319</v>
      </c>
    </row>
    <row r="7" spans="1:11">
      <c r="B7">
        <v>16</v>
      </c>
      <c r="C7">
        <f t="shared" si="0"/>
        <v>64000</v>
      </c>
      <c r="D7">
        <v>1128.3820000000001</v>
      </c>
      <c r="E7" s="2">
        <v>6227.2290000000003</v>
      </c>
      <c r="F7">
        <v>6061.8100999999997</v>
      </c>
      <c r="G7" s="2">
        <v>2062.9861000000001</v>
      </c>
      <c r="I7">
        <f t="shared" si="1"/>
        <v>5.372125840362572</v>
      </c>
      <c r="J7">
        <f t="shared" si="2"/>
        <v>1.8282692386089108</v>
      </c>
      <c r="K7">
        <f t="shared" si="3"/>
        <v>0.33128476566382897</v>
      </c>
    </row>
    <row r="8" spans="1:11">
      <c r="B8">
        <v>32</v>
      </c>
      <c r="C8">
        <f t="shared" si="0"/>
        <v>128000</v>
      </c>
      <c r="D8">
        <v>2169.8110000000001</v>
      </c>
      <c r="E8" s="2">
        <v>13132.8496</v>
      </c>
      <c r="F8">
        <v>20505.222699999998</v>
      </c>
      <c r="G8" s="2">
        <v>4309.2349000000004</v>
      </c>
      <c r="I8">
        <f t="shared" si="1"/>
        <v>9.4502344674259628</v>
      </c>
      <c r="J8">
        <f t="shared" si="2"/>
        <v>1.9859955083645535</v>
      </c>
      <c r="K8">
        <f t="shared" si="3"/>
        <v>0.32812641819944399</v>
      </c>
    </row>
    <row r="9" spans="1:11">
      <c r="B9">
        <v>64</v>
      </c>
      <c r="C9">
        <f t="shared" si="0"/>
        <v>256000</v>
      </c>
      <c r="D9">
        <v>4325.5941999999995</v>
      </c>
      <c r="E9" s="2">
        <v>27118.908200000002</v>
      </c>
      <c r="F9">
        <v>72887.8125</v>
      </c>
      <c r="G9" s="2">
        <v>8680.1767999999993</v>
      </c>
      <c r="I9">
        <f t="shared" si="1"/>
        <v>16.85035838544448</v>
      </c>
      <c r="J9">
        <f t="shared" si="2"/>
        <v>2.006701599516663</v>
      </c>
      <c r="K9">
        <f t="shared" si="3"/>
        <v>0.32007840197637449</v>
      </c>
    </row>
    <row r="10" spans="1:11">
      <c r="B10">
        <v>128</v>
      </c>
      <c r="C10">
        <f t="shared" si="0"/>
        <v>512000</v>
      </c>
      <c r="D10">
        <v>8831.3662000000004</v>
      </c>
      <c r="E10" s="2">
        <v>56730.835899999998</v>
      </c>
      <c r="F10">
        <v>274195.65620000003</v>
      </c>
      <c r="G10" s="2">
        <v>17348.968799999999</v>
      </c>
      <c r="I10">
        <f t="shared" si="1"/>
        <v>31.047931881705914</v>
      </c>
      <c r="J10">
        <f t="shared" si="2"/>
        <v>1.9644716804971805</v>
      </c>
      <c r="K10">
        <f t="shared" si="3"/>
        <v>0.3058119720037476</v>
      </c>
    </row>
    <row r="11" spans="1:11">
      <c r="B11">
        <v>256</v>
      </c>
      <c r="C11">
        <f t="shared" si="0"/>
        <v>1024000</v>
      </c>
      <c r="D11">
        <v>17716.738300000001</v>
      </c>
      <c r="E11" s="2">
        <v>123164.75780000001</v>
      </c>
      <c r="F11">
        <v>1056989.875</v>
      </c>
      <c r="G11" s="2">
        <v>31436.804700000001</v>
      </c>
      <c r="I11">
        <f t="shared" si="1"/>
        <v>59.660523122362761</v>
      </c>
      <c r="J11">
        <f t="shared" si="2"/>
        <v>1.77441265811326</v>
      </c>
      <c r="K11">
        <f t="shared" si="3"/>
        <v>0.25524188299909928</v>
      </c>
    </row>
    <row r="12" spans="1:11">
      <c r="B12">
        <v>512</v>
      </c>
      <c r="C12">
        <f t="shared" si="0"/>
        <v>2048000</v>
      </c>
      <c r="D12">
        <v>35676.492200000001</v>
      </c>
      <c r="E12" s="2">
        <v>254015.2812</v>
      </c>
      <c r="F12">
        <v>4198665</v>
      </c>
      <c r="G12" s="2">
        <v>54543.167999999998</v>
      </c>
      <c r="I12">
        <f t="shared" si="1"/>
        <v>117.68715871679784</v>
      </c>
      <c r="J12">
        <f t="shared" si="2"/>
        <v>1.5288265363711961</v>
      </c>
      <c r="K12">
        <f t="shared" si="3"/>
        <v>0.21472396362270507</v>
      </c>
    </row>
    <row r="13" spans="1:11">
      <c r="B13">
        <v>1024</v>
      </c>
      <c r="C13">
        <f t="shared" si="0"/>
        <v>4096000</v>
      </c>
      <c r="D13">
        <v>71574.125</v>
      </c>
      <c r="E13">
        <v>524251.25</v>
      </c>
      <c r="G13" s="2">
        <v>100177.25</v>
      </c>
      <c r="I13">
        <f t="shared" si="1"/>
        <v>0</v>
      </c>
      <c r="J13">
        <f t="shared" si="2"/>
        <v>1.3996294051795952</v>
      </c>
      <c r="K13">
        <f t="shared" si="3"/>
        <v>0.19108633503496653</v>
      </c>
    </row>
    <row r="18" spans="11:11" ht="180">
      <c r="K18" s="1" t="s">
        <v>12</v>
      </c>
    </row>
    <row r="33" spans="11:11" ht="165">
      <c r="K33" s="1" t="s">
        <v>9</v>
      </c>
    </row>
  </sheetData>
  <mergeCells count="2">
    <mergeCell ref="D1:G1"/>
    <mergeCell ref="I1:K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J27" sqref="J27"/>
    </sheetView>
  </sheetViews>
  <sheetFormatPr baseColWidth="10" defaultRowHeight="15" x14ac:dyDescent="0"/>
  <cols>
    <col min="3" max="3" width="12" customWidth="1"/>
    <col min="4" max="4" width="19.5" customWidth="1"/>
    <col min="5" max="5" width="13.83203125" customWidth="1"/>
    <col min="6" max="6" width="17.1640625" customWidth="1"/>
    <col min="7" max="7" width="21" customWidth="1"/>
    <col min="9" max="9" width="13.83203125" customWidth="1"/>
    <col min="10" max="10" width="14.1640625" customWidth="1"/>
    <col min="11" max="11" width="16.33203125" customWidth="1"/>
  </cols>
  <sheetData>
    <row r="1" spans="1:11">
      <c r="A1" t="s">
        <v>2</v>
      </c>
      <c r="B1" t="s">
        <v>7</v>
      </c>
      <c r="C1" t="s">
        <v>3</v>
      </c>
      <c r="D1" t="s">
        <v>5</v>
      </c>
      <c r="E1" t="s">
        <v>1</v>
      </c>
      <c r="F1" t="s">
        <v>10</v>
      </c>
      <c r="G1" t="s">
        <v>13</v>
      </c>
      <c r="I1" t="s">
        <v>34</v>
      </c>
      <c r="J1" t="s">
        <v>16</v>
      </c>
      <c r="K1" t="s">
        <v>19</v>
      </c>
    </row>
    <row r="2" spans="1:11">
      <c r="A2">
        <v>4000</v>
      </c>
      <c r="B2">
        <v>1</v>
      </c>
      <c r="C2">
        <f>B2*$A$2</f>
        <v>4000</v>
      </c>
      <c r="D2">
        <v>688.43399999999997</v>
      </c>
      <c r="E2">
        <v>692.32100000000003</v>
      </c>
      <c r="F2">
        <v>688.11900000000003</v>
      </c>
      <c r="G2" s="2">
        <v>869.15700000000004</v>
      </c>
      <c r="I2">
        <f>E2/D2</f>
        <v>1.0056461476336149</v>
      </c>
      <c r="J2">
        <f t="shared" ref="J2:J12" si="0">F2/D2</f>
        <v>0.99954243979815072</v>
      </c>
      <c r="K2">
        <f t="shared" ref="K2:K12" si="1">F2/G2</f>
        <v>0.79170851756357019</v>
      </c>
    </row>
    <row r="3" spans="1:11">
      <c r="B3">
        <v>2</v>
      </c>
      <c r="C3">
        <f t="shared" ref="C3:C12" si="2">B3*$A$2</f>
        <v>8000</v>
      </c>
      <c r="D3">
        <v>1203.422</v>
      </c>
      <c r="E3">
        <v>1197.597</v>
      </c>
      <c r="F3">
        <v>1194.316</v>
      </c>
      <c r="G3" s="2">
        <v>1191.0228999999999</v>
      </c>
      <c r="I3">
        <f t="shared" ref="I3:I12" si="3">E3/D3</f>
        <v>0.99515963643676109</v>
      </c>
      <c r="J3">
        <f t="shared" si="0"/>
        <v>0.99243324453101245</v>
      </c>
      <c r="K3">
        <f t="shared" si="1"/>
        <v>1.0027649342426581</v>
      </c>
    </row>
    <row r="4" spans="1:11">
      <c r="B4">
        <v>4</v>
      </c>
      <c r="C4">
        <f t="shared" si="2"/>
        <v>16000</v>
      </c>
      <c r="D4">
        <v>2412.0100000000002</v>
      </c>
      <c r="E4">
        <v>2398.4369999999999</v>
      </c>
      <c r="F4">
        <v>2406.0601000000001</v>
      </c>
      <c r="G4" s="2">
        <v>2416.0990999999999</v>
      </c>
      <c r="I4">
        <f t="shared" si="3"/>
        <v>0.99437274306491252</v>
      </c>
      <c r="J4">
        <f t="shared" si="0"/>
        <v>0.99753321918234172</v>
      </c>
      <c r="K4">
        <f t="shared" si="1"/>
        <v>0.99584495520072014</v>
      </c>
    </row>
    <row r="5" spans="1:11">
      <c r="B5">
        <v>8</v>
      </c>
      <c r="C5">
        <f t="shared" si="2"/>
        <v>32000</v>
      </c>
      <c r="D5">
        <v>4827.6040000000003</v>
      </c>
      <c r="E5">
        <v>4823.2318999999998</v>
      </c>
      <c r="F5">
        <v>4802.9731000000002</v>
      </c>
      <c r="G5" s="2">
        <v>4837.8252000000002</v>
      </c>
      <c r="I5">
        <f t="shared" si="3"/>
        <v>0.99909435405223779</v>
      </c>
      <c r="J5">
        <f t="shared" si="0"/>
        <v>0.99489790380486887</v>
      </c>
      <c r="K5">
        <f t="shared" si="1"/>
        <v>0.99279591581771076</v>
      </c>
    </row>
    <row r="6" spans="1:11">
      <c r="B6">
        <v>16</v>
      </c>
      <c r="C6">
        <f t="shared" si="2"/>
        <v>64000</v>
      </c>
      <c r="D6">
        <v>9650.2314000000006</v>
      </c>
      <c r="E6">
        <v>9685.3965000000007</v>
      </c>
      <c r="F6">
        <v>9712.7353999999996</v>
      </c>
      <c r="G6" s="2">
        <v>9661.6190999999999</v>
      </c>
      <c r="I6">
        <f t="shared" si="3"/>
        <v>1.0036439644338477</v>
      </c>
      <c r="J6">
        <f t="shared" si="0"/>
        <v>1.0064769431331977</v>
      </c>
      <c r="K6">
        <f t="shared" si="1"/>
        <v>1.005290655683166</v>
      </c>
    </row>
    <row r="7" spans="1:11">
      <c r="B7">
        <v>32</v>
      </c>
      <c r="C7">
        <f t="shared" si="2"/>
        <v>128000</v>
      </c>
      <c r="D7">
        <v>19307.613300000001</v>
      </c>
      <c r="E7">
        <v>19224.6895</v>
      </c>
      <c r="F7">
        <v>19264.081999999999</v>
      </c>
      <c r="G7" s="2">
        <v>19237.4395</v>
      </c>
      <c r="I7">
        <f t="shared" si="3"/>
        <v>0.99570512425790092</v>
      </c>
      <c r="J7">
        <f t="shared" si="0"/>
        <v>0.99774538161068294</v>
      </c>
      <c r="K7">
        <f t="shared" si="1"/>
        <v>1.0013849296316175</v>
      </c>
    </row>
    <row r="8" spans="1:11">
      <c r="B8">
        <v>64</v>
      </c>
      <c r="C8">
        <f t="shared" si="2"/>
        <v>256000</v>
      </c>
      <c r="D8">
        <v>38627.628900000003</v>
      </c>
      <c r="E8">
        <v>38984.746099999997</v>
      </c>
      <c r="F8">
        <v>38834.878900000003</v>
      </c>
      <c r="G8" s="2">
        <v>38580.226600000002</v>
      </c>
      <c r="I8">
        <f t="shared" si="3"/>
        <v>1.009245123507956</v>
      </c>
      <c r="J8">
        <f t="shared" si="0"/>
        <v>1.0053653306170185</v>
      </c>
      <c r="K8">
        <f t="shared" si="1"/>
        <v>1.006600591091396</v>
      </c>
    </row>
    <row r="9" spans="1:11">
      <c r="B9">
        <v>128</v>
      </c>
      <c r="C9">
        <f t="shared" si="2"/>
        <v>512000</v>
      </c>
      <c r="D9">
        <v>76403.359400000001</v>
      </c>
      <c r="E9">
        <v>76668.046900000001</v>
      </c>
      <c r="F9">
        <v>76987.765599999999</v>
      </c>
      <c r="G9" s="2">
        <v>76538.093800000002</v>
      </c>
      <c r="I9">
        <f t="shared" si="3"/>
        <v>1.0034643437419324</v>
      </c>
      <c r="J9">
        <f t="shared" si="0"/>
        <v>1.0076489594775593</v>
      </c>
      <c r="K9">
        <f t="shared" si="1"/>
        <v>1.0058751371725434</v>
      </c>
    </row>
    <row r="10" spans="1:11">
      <c r="B10">
        <v>256</v>
      </c>
      <c r="C10">
        <f t="shared" si="2"/>
        <v>1024000</v>
      </c>
      <c r="D10">
        <v>153441.6875</v>
      </c>
      <c r="E10">
        <v>153866.6562</v>
      </c>
      <c r="F10">
        <v>153693.0312</v>
      </c>
      <c r="G10" s="2">
        <v>153803.9688</v>
      </c>
      <c r="I10">
        <f t="shared" si="3"/>
        <v>1.0027695778567347</v>
      </c>
      <c r="J10">
        <f t="shared" si="0"/>
        <v>1.0016380405096887</v>
      </c>
      <c r="K10">
        <f t="shared" si="1"/>
        <v>0.99927870781966455</v>
      </c>
    </row>
    <row r="11" spans="1:11">
      <c r="B11">
        <v>512</v>
      </c>
      <c r="C11">
        <f t="shared" si="2"/>
        <v>2048000</v>
      </c>
      <c r="D11">
        <v>305543</v>
      </c>
      <c r="E11">
        <v>306742.6875</v>
      </c>
      <c r="F11">
        <v>304721.59379999997</v>
      </c>
      <c r="G11">
        <v>305091.1875</v>
      </c>
      <c r="I11">
        <f t="shared" si="3"/>
        <v>1.0039264113398114</v>
      </c>
      <c r="J11">
        <f t="shared" si="0"/>
        <v>0.99731165106057074</v>
      </c>
      <c r="K11">
        <f t="shared" si="1"/>
        <v>0.99878857956197109</v>
      </c>
    </row>
    <row r="12" spans="1:11">
      <c r="B12">
        <v>1024</v>
      </c>
      <c r="C12">
        <f t="shared" si="2"/>
        <v>4096000</v>
      </c>
      <c r="D12">
        <v>609065</v>
      </c>
      <c r="F12">
        <v>612413</v>
      </c>
      <c r="G12">
        <v>607044.375</v>
      </c>
      <c r="I12">
        <f t="shared" si="3"/>
        <v>0</v>
      </c>
      <c r="J12">
        <f t="shared" si="0"/>
        <v>1.0054969502434059</v>
      </c>
      <c r="K12">
        <f t="shared" si="1"/>
        <v>1.0088438757051328</v>
      </c>
    </row>
    <row r="27" spans="7:7" ht="150">
      <c r="G27" s="1" t="s">
        <v>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G15" sqref="G15"/>
    </sheetView>
  </sheetViews>
  <sheetFormatPr baseColWidth="10" defaultRowHeight="15" x14ac:dyDescent="0"/>
  <cols>
    <col min="3" max="3" width="12" customWidth="1"/>
    <col min="4" max="4" width="19.5" customWidth="1"/>
    <col min="5" max="5" width="17.83203125" customWidth="1"/>
    <col min="6" max="6" width="13.83203125" customWidth="1"/>
    <col min="7" max="7" width="17.5" customWidth="1"/>
    <col min="8" max="8" width="21" customWidth="1"/>
    <col min="9" max="9" width="28.83203125" customWidth="1"/>
    <col min="10" max="10" width="50.5" customWidth="1"/>
  </cols>
  <sheetData>
    <row r="1" spans="1:10">
      <c r="A1" t="s">
        <v>2</v>
      </c>
      <c r="B1" t="s">
        <v>7</v>
      </c>
      <c r="C1" t="s">
        <v>3</v>
      </c>
      <c r="D1" t="s">
        <v>5</v>
      </c>
      <c r="E1" t="s">
        <v>13</v>
      </c>
      <c r="F1" t="s">
        <v>18</v>
      </c>
      <c r="G1" t="s">
        <v>11</v>
      </c>
      <c r="H1" t="s">
        <v>17</v>
      </c>
      <c r="I1" t="s">
        <v>23</v>
      </c>
      <c r="J1" t="s">
        <v>24</v>
      </c>
    </row>
    <row r="2" spans="1:10">
      <c r="A2">
        <v>4000</v>
      </c>
      <c r="B2">
        <v>1</v>
      </c>
      <c r="C2">
        <f>B2*$A$2</f>
        <v>4000</v>
      </c>
      <c r="D2">
        <v>0.25669999999999998</v>
      </c>
      <c r="E2">
        <v>0.25440000000000002</v>
      </c>
      <c r="F2">
        <v>0.25900000000000001</v>
      </c>
      <c r="G2" s="2">
        <v>0.26240000000000002</v>
      </c>
      <c r="H2">
        <f>F2/D2</f>
        <v>1.0089598753408648</v>
      </c>
      <c r="I2" s="2">
        <f t="shared" ref="I2:I12" si="0">G2/D2</f>
        <v>1.0222049084534477</v>
      </c>
      <c r="J2">
        <f t="shared" ref="J2:J12" si="1">G2/E2</f>
        <v>1.0314465408805031</v>
      </c>
    </row>
    <row r="3" spans="1:10">
      <c r="B3">
        <v>2</v>
      </c>
      <c r="C3">
        <f t="shared" ref="C3:C12" si="2">B3*$A$2</f>
        <v>8000</v>
      </c>
      <c r="D3">
        <v>0.54469999999999996</v>
      </c>
      <c r="E3">
        <v>0.54410000000000003</v>
      </c>
      <c r="F3">
        <v>0.55079999999999996</v>
      </c>
      <c r="G3" s="2">
        <v>0.54830000000000001</v>
      </c>
      <c r="H3">
        <f t="shared" ref="H3:H12" si="3">F3/D3</f>
        <v>1.0111988250413071</v>
      </c>
      <c r="I3" s="2">
        <f t="shared" si="0"/>
        <v>1.0066091426473289</v>
      </c>
      <c r="J3">
        <f t="shared" si="1"/>
        <v>1.0077191692703547</v>
      </c>
    </row>
    <row r="4" spans="1:10">
      <c r="B4">
        <v>4</v>
      </c>
      <c r="C4">
        <f t="shared" si="2"/>
        <v>16000</v>
      </c>
      <c r="D4">
        <v>1.1768000000000001</v>
      </c>
      <c r="E4">
        <v>1.1551</v>
      </c>
      <c r="F4">
        <v>1.1718</v>
      </c>
      <c r="G4" s="2">
        <v>1.1786000000000001</v>
      </c>
      <c r="H4">
        <f t="shared" si="3"/>
        <v>0.99575118966689313</v>
      </c>
      <c r="I4" s="2">
        <f t="shared" si="0"/>
        <v>1.0015295717199184</v>
      </c>
      <c r="J4">
        <f t="shared" si="1"/>
        <v>1.0203445589126483</v>
      </c>
    </row>
    <row r="5" spans="1:10">
      <c r="B5">
        <v>8</v>
      </c>
      <c r="C5">
        <f t="shared" si="2"/>
        <v>32000</v>
      </c>
      <c r="D5">
        <v>2.3651</v>
      </c>
      <c r="E5">
        <v>2.3313000000000001</v>
      </c>
      <c r="F5">
        <v>2.3727999999999998</v>
      </c>
      <c r="G5" s="2">
        <v>2.3681999999999999</v>
      </c>
      <c r="H5">
        <f t="shared" si="3"/>
        <v>1.0032556762927571</v>
      </c>
      <c r="I5" s="2">
        <f t="shared" si="0"/>
        <v>1.0013107268191619</v>
      </c>
      <c r="J5">
        <f t="shared" si="1"/>
        <v>1.015828078754343</v>
      </c>
    </row>
    <row r="6" spans="1:10">
      <c r="B6">
        <v>16</v>
      </c>
      <c r="C6">
        <f t="shared" si="2"/>
        <v>64000</v>
      </c>
      <c r="D6">
        <v>4.6742999999999997</v>
      </c>
      <c r="E6">
        <v>4.7281000000000004</v>
      </c>
      <c r="F6">
        <v>4.7565999999999997</v>
      </c>
      <c r="G6" s="2">
        <v>4.7869000000000002</v>
      </c>
      <c r="H6">
        <f t="shared" si="3"/>
        <v>1.0176069144042958</v>
      </c>
      <c r="I6" s="2">
        <f t="shared" si="0"/>
        <v>1.0240891684316369</v>
      </c>
      <c r="J6">
        <f t="shared" si="1"/>
        <v>1.0124362851885536</v>
      </c>
    </row>
    <row r="7" spans="1:10">
      <c r="B7">
        <v>32</v>
      </c>
      <c r="C7">
        <f t="shared" si="2"/>
        <v>128000</v>
      </c>
      <c r="D7">
        <v>9.4946000000000002</v>
      </c>
      <c r="E7">
        <v>9.5190000000000001</v>
      </c>
      <c r="F7">
        <v>9.7243999999999993</v>
      </c>
      <c r="G7" s="2">
        <v>9.6937999999999995</v>
      </c>
      <c r="H7">
        <f t="shared" si="3"/>
        <v>1.024203231310429</v>
      </c>
      <c r="I7" s="2">
        <f t="shared" si="0"/>
        <v>1.0209803467234007</v>
      </c>
      <c r="J7">
        <f t="shared" si="1"/>
        <v>1.0183632734530939</v>
      </c>
    </row>
    <row r="8" spans="1:10">
      <c r="B8">
        <v>64</v>
      </c>
      <c r="C8">
        <f t="shared" si="2"/>
        <v>256000</v>
      </c>
      <c r="D8">
        <v>19.066700000000001</v>
      </c>
      <c r="E8">
        <v>19.325900000000001</v>
      </c>
      <c r="F8">
        <v>19.653500000000001</v>
      </c>
      <c r="G8" s="2">
        <v>19.5793</v>
      </c>
      <c r="H8">
        <f t="shared" si="3"/>
        <v>1.0307761699717308</v>
      </c>
      <c r="I8" s="2">
        <f t="shared" si="0"/>
        <v>1.0268845683836216</v>
      </c>
      <c r="J8">
        <f t="shared" si="1"/>
        <v>1.0131119378657656</v>
      </c>
    </row>
    <row r="9" spans="1:10">
      <c r="B9">
        <v>128</v>
      </c>
      <c r="C9">
        <f t="shared" si="2"/>
        <v>512000</v>
      </c>
      <c r="D9">
        <v>38.155999999999999</v>
      </c>
      <c r="E9">
        <v>38.746499999999997</v>
      </c>
      <c r="F9">
        <v>39.127499999999998</v>
      </c>
      <c r="G9" s="2">
        <v>38.970799999999997</v>
      </c>
      <c r="H9">
        <f t="shared" si="3"/>
        <v>1.0254612642834677</v>
      </c>
      <c r="I9" s="2">
        <f t="shared" si="0"/>
        <v>1.0213544396687284</v>
      </c>
      <c r="J9">
        <f t="shared" si="1"/>
        <v>1.0057889099660615</v>
      </c>
    </row>
    <row r="10" spans="1:10">
      <c r="B10">
        <v>256</v>
      </c>
      <c r="C10">
        <f t="shared" si="2"/>
        <v>1024000</v>
      </c>
      <c r="D10">
        <v>77.171599999999998</v>
      </c>
      <c r="E10">
        <v>78.547200000000004</v>
      </c>
      <c r="F10">
        <v>77.932100000000005</v>
      </c>
      <c r="G10" s="2">
        <v>79.184899999999999</v>
      </c>
      <c r="H10">
        <f t="shared" si="3"/>
        <v>1.0098546615594339</v>
      </c>
      <c r="I10" s="2">
        <f t="shared" si="0"/>
        <v>1.0260886129094122</v>
      </c>
      <c r="J10">
        <f t="shared" si="1"/>
        <v>1.0081186853255113</v>
      </c>
    </row>
    <row r="11" spans="1:10">
      <c r="B11">
        <v>512</v>
      </c>
      <c r="C11">
        <f t="shared" si="2"/>
        <v>2048000</v>
      </c>
      <c r="D11">
        <v>155.4323</v>
      </c>
      <c r="E11">
        <v>159.4126</v>
      </c>
      <c r="F11">
        <v>173.12620000000001</v>
      </c>
      <c r="G11" s="2">
        <v>160.10470000000001</v>
      </c>
      <c r="H11">
        <f t="shared" si="3"/>
        <v>1.1138366993218269</v>
      </c>
      <c r="I11" s="2">
        <f t="shared" si="0"/>
        <v>1.0300606759341528</v>
      </c>
      <c r="J11">
        <f t="shared" si="1"/>
        <v>1.0043415639667128</v>
      </c>
    </row>
    <row r="12" spans="1:10">
      <c r="B12">
        <v>1024</v>
      </c>
      <c r="C12">
        <f t="shared" si="2"/>
        <v>4096000</v>
      </c>
      <c r="D12">
        <v>333.58580000000001</v>
      </c>
      <c r="E12">
        <v>311.79239999999999</v>
      </c>
      <c r="F12">
        <v>354.74009999999998</v>
      </c>
      <c r="G12" s="2">
        <v>354.74009999999998</v>
      </c>
      <c r="H12">
        <f t="shared" si="3"/>
        <v>1.0634148695777816</v>
      </c>
      <c r="I12" s="2">
        <f t="shared" si="0"/>
        <v>1.0634148695777816</v>
      </c>
      <c r="J12">
        <f t="shared" si="1"/>
        <v>1.1377445377116313</v>
      </c>
    </row>
    <row r="27" spans="10:10">
      <c r="J27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2"/>
  <sheetViews>
    <sheetView workbookViewId="0">
      <selection activeCell="F4" sqref="F4"/>
    </sheetView>
  </sheetViews>
  <sheetFormatPr baseColWidth="10" defaultRowHeight="15" x14ac:dyDescent="0"/>
  <sheetData>
    <row r="3" spans="2:9">
      <c r="C3" t="s">
        <v>3</v>
      </c>
      <c r="D3" t="s">
        <v>23</v>
      </c>
      <c r="E3" t="s">
        <v>24</v>
      </c>
      <c r="F3" t="s">
        <v>1</v>
      </c>
      <c r="H3" t="s">
        <v>23</v>
      </c>
      <c r="I3" t="s">
        <v>24</v>
      </c>
    </row>
    <row r="4" spans="2:9">
      <c r="B4">
        <v>1</v>
      </c>
      <c r="C4">
        <f>B4*4000</f>
        <v>4000</v>
      </c>
      <c r="D4">
        <v>738.24400000000003</v>
      </c>
      <c r="E4">
        <v>173.464</v>
      </c>
      <c r="F4">
        <v>84.233999999999995</v>
      </c>
      <c r="H4">
        <f>F4/D4</f>
        <v>0.1141004871018254</v>
      </c>
      <c r="I4">
        <f>F4/E4</f>
        <v>0.48559931743762391</v>
      </c>
    </row>
    <row r="5" spans="2:9">
      <c r="B5">
        <v>2</v>
      </c>
      <c r="C5">
        <f t="shared" ref="C5:C12" si="0">B5*4000</f>
        <v>8000</v>
      </c>
      <c r="D5">
        <v>727.65800000000002</v>
      </c>
      <c r="E5">
        <v>228.29400000000001</v>
      </c>
      <c r="F5">
        <v>176.8</v>
      </c>
      <c r="H5">
        <f t="shared" ref="H5:H12" si="1">F5/D5</f>
        <v>0.24297128596126202</v>
      </c>
      <c r="I5">
        <f t="shared" ref="I5:I12" si="2">F5/E5</f>
        <v>0.77443997652150298</v>
      </c>
    </row>
    <row r="6" spans="2:9">
      <c r="B6">
        <v>4</v>
      </c>
      <c r="C6">
        <f t="shared" si="0"/>
        <v>16000</v>
      </c>
      <c r="D6">
        <v>856.02</v>
      </c>
      <c r="E6">
        <v>407.32299999999998</v>
      </c>
      <c r="F6">
        <v>387.12700000000001</v>
      </c>
      <c r="H6">
        <f t="shared" si="1"/>
        <v>0.45224060185509685</v>
      </c>
      <c r="I6">
        <f t="shared" si="2"/>
        <v>0.95041772745462449</v>
      </c>
    </row>
    <row r="7" spans="2:9">
      <c r="B7">
        <v>8</v>
      </c>
      <c r="C7">
        <f t="shared" si="0"/>
        <v>32000</v>
      </c>
      <c r="D7">
        <v>1169.8530000000001</v>
      </c>
      <c r="E7">
        <v>694.84</v>
      </c>
      <c r="F7">
        <v>808.33</v>
      </c>
      <c r="H7">
        <f t="shared" si="1"/>
        <v>0.69096715570246858</v>
      </c>
      <c r="I7">
        <f t="shared" si="2"/>
        <v>1.1633325657705371</v>
      </c>
    </row>
    <row r="8" spans="2:9">
      <c r="B8">
        <v>16</v>
      </c>
      <c r="C8">
        <f t="shared" si="0"/>
        <v>64000</v>
      </c>
      <c r="D8">
        <v>1834.1320000000001</v>
      </c>
      <c r="E8">
        <v>1358.9091000000001</v>
      </c>
      <c r="F8">
        <v>1728.7650000000001</v>
      </c>
      <c r="H8">
        <f t="shared" si="1"/>
        <v>0.94255211729581079</v>
      </c>
      <c r="I8">
        <f t="shared" si="2"/>
        <v>1.2721711849600537</v>
      </c>
    </row>
    <row r="9" spans="2:9">
      <c r="B9">
        <v>32</v>
      </c>
      <c r="C9">
        <f t="shared" si="0"/>
        <v>128000</v>
      </c>
      <c r="D9">
        <v>2982.511</v>
      </c>
      <c r="E9">
        <v>2688.1840999999999</v>
      </c>
      <c r="F9">
        <v>4546.0619999999999</v>
      </c>
      <c r="H9">
        <f t="shared" si="1"/>
        <v>1.5242398100124359</v>
      </c>
      <c r="I9">
        <f t="shared" si="2"/>
        <v>1.6911274789550315</v>
      </c>
    </row>
    <row r="10" spans="2:9">
      <c r="B10">
        <v>64</v>
      </c>
      <c r="C10">
        <f t="shared" si="0"/>
        <v>256000</v>
      </c>
      <c r="D10">
        <v>6094.5541999999996</v>
      </c>
      <c r="E10">
        <v>7989.0897999999997</v>
      </c>
      <c r="F10">
        <v>11675.357400000001</v>
      </c>
      <c r="H10">
        <f t="shared" si="1"/>
        <v>1.9157032683374942</v>
      </c>
      <c r="I10">
        <f t="shared" si="2"/>
        <v>1.4614127131228392</v>
      </c>
    </row>
    <row r="11" spans="2:9">
      <c r="B11">
        <v>128</v>
      </c>
      <c r="C11">
        <f t="shared" si="0"/>
        <v>512000</v>
      </c>
      <c r="D11">
        <v>10845.948200000001</v>
      </c>
      <c r="E11">
        <v>24700.839800000002</v>
      </c>
      <c r="F11">
        <v>23982.232400000001</v>
      </c>
      <c r="H11">
        <f t="shared" si="1"/>
        <v>2.2111697343345229</v>
      </c>
      <c r="I11">
        <f t="shared" si="2"/>
        <v>0.97090757213849865</v>
      </c>
    </row>
    <row r="12" spans="2:9">
      <c r="B12">
        <v>248</v>
      </c>
      <c r="C12">
        <f t="shared" si="0"/>
        <v>992000</v>
      </c>
      <c r="D12">
        <v>27959.777300000002</v>
      </c>
      <c r="E12">
        <v>84427.929699999993</v>
      </c>
      <c r="F12">
        <v>49738.574200000003</v>
      </c>
      <c r="H12">
        <f t="shared" si="1"/>
        <v>1.7789331319173276</v>
      </c>
      <c r="I12">
        <f t="shared" si="2"/>
        <v>0.58912464603523262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2"/>
  <sheetViews>
    <sheetView workbookViewId="0">
      <selection activeCell="O43" sqref="O43"/>
    </sheetView>
  </sheetViews>
  <sheetFormatPr baseColWidth="10" defaultRowHeight="15" x14ac:dyDescent="0"/>
  <sheetData>
    <row r="3" spans="2:9">
      <c r="C3" t="s">
        <v>3</v>
      </c>
      <c r="D3" t="s">
        <v>23</v>
      </c>
      <c r="E3" t="s">
        <v>24</v>
      </c>
      <c r="F3" t="s">
        <v>21</v>
      </c>
      <c r="H3" t="s">
        <v>23</v>
      </c>
      <c r="I3" t="s">
        <v>24</v>
      </c>
    </row>
    <row r="4" spans="2:9">
      <c r="B4">
        <v>1</v>
      </c>
      <c r="C4">
        <f>B4*4000</f>
        <v>4000</v>
      </c>
      <c r="D4">
        <v>674.66700000000003</v>
      </c>
      <c r="E4">
        <v>860.37400000000002</v>
      </c>
      <c r="F4">
        <v>677.178</v>
      </c>
      <c r="H4">
        <f>F4/D4</f>
        <v>1.0037218361058122</v>
      </c>
      <c r="I4">
        <f>F4/E4</f>
        <v>0.78707399340286899</v>
      </c>
    </row>
    <row r="5" spans="2:9">
      <c r="B5">
        <v>2</v>
      </c>
      <c r="C5">
        <f t="shared" ref="C5:C12" si="0">B5*4000</f>
        <v>8000</v>
      </c>
      <c r="D5">
        <v>1198.7639999999999</v>
      </c>
      <c r="E5">
        <v>1194.5239999999999</v>
      </c>
      <c r="F5">
        <v>1208.7938999999999</v>
      </c>
      <c r="H5">
        <f t="shared" ref="H5:H12" si="1">F5/D5</f>
        <v>1.0083668678739102</v>
      </c>
      <c r="I5">
        <f t="shared" ref="I5:I12" si="2">F5/E5</f>
        <v>1.0119460973576087</v>
      </c>
    </row>
    <row r="6" spans="2:9">
      <c r="B6">
        <v>4</v>
      </c>
      <c r="C6">
        <f t="shared" si="0"/>
        <v>16000</v>
      </c>
      <c r="D6">
        <v>2422.1311000000001</v>
      </c>
      <c r="E6">
        <v>2444.5210000000002</v>
      </c>
      <c r="F6">
        <v>2438.0549000000001</v>
      </c>
      <c r="H6">
        <f t="shared" si="1"/>
        <v>1.0065742931916444</v>
      </c>
      <c r="I6">
        <f t="shared" si="2"/>
        <v>0.99735486011369912</v>
      </c>
    </row>
    <row r="7" spans="2:9">
      <c r="B7">
        <v>8</v>
      </c>
      <c r="C7">
        <f t="shared" si="0"/>
        <v>32000</v>
      </c>
      <c r="D7">
        <v>4851.4799999999996</v>
      </c>
      <c r="E7">
        <v>4852.9120999999996</v>
      </c>
      <c r="F7">
        <v>4955.8891999999996</v>
      </c>
      <c r="H7">
        <f t="shared" si="1"/>
        <v>1.0215211028387214</v>
      </c>
      <c r="I7">
        <f t="shared" si="2"/>
        <v>1.0212196507742228</v>
      </c>
    </row>
    <row r="8" spans="2:9">
      <c r="B8">
        <v>16</v>
      </c>
      <c r="C8">
        <f t="shared" si="0"/>
        <v>64000</v>
      </c>
      <c r="D8">
        <v>9703.1708999999992</v>
      </c>
      <c r="E8">
        <v>9736.5907999999999</v>
      </c>
      <c r="F8">
        <v>9900.7392999999993</v>
      </c>
      <c r="H8">
        <f t="shared" si="1"/>
        <v>1.0203612202687269</v>
      </c>
      <c r="I8">
        <f t="shared" si="2"/>
        <v>1.016858929719014</v>
      </c>
    </row>
    <row r="9" spans="2:9">
      <c r="B9">
        <v>32</v>
      </c>
      <c r="C9">
        <f t="shared" si="0"/>
        <v>128000</v>
      </c>
      <c r="D9">
        <v>19251.849600000001</v>
      </c>
      <c r="E9">
        <v>19423.347699999998</v>
      </c>
      <c r="F9">
        <v>19684.242200000001</v>
      </c>
      <c r="H9">
        <f t="shared" si="1"/>
        <v>1.0224597952396219</v>
      </c>
      <c r="I9">
        <f t="shared" si="2"/>
        <v>1.0134320048237617</v>
      </c>
    </row>
    <row r="10" spans="2:9">
      <c r="B10">
        <v>64</v>
      </c>
      <c r="C10">
        <f t="shared" si="0"/>
        <v>256000</v>
      </c>
      <c r="D10">
        <v>38541.972699999998</v>
      </c>
      <c r="E10">
        <v>38464.851600000002</v>
      </c>
      <c r="F10">
        <v>39068.402300000002</v>
      </c>
      <c r="H10">
        <f t="shared" si="1"/>
        <v>1.0136586054921886</v>
      </c>
      <c r="I10">
        <f t="shared" si="2"/>
        <v>1.0156909665550353</v>
      </c>
    </row>
    <row r="11" spans="2:9">
      <c r="B11">
        <v>128</v>
      </c>
      <c r="C11">
        <f t="shared" si="0"/>
        <v>512000</v>
      </c>
      <c r="D11">
        <v>76423.710900000005</v>
      </c>
      <c r="E11">
        <v>76533.171900000001</v>
      </c>
      <c r="F11">
        <v>78099.640599999999</v>
      </c>
      <c r="H11">
        <f t="shared" si="1"/>
        <v>1.0219294467680708</v>
      </c>
      <c r="I11">
        <f t="shared" si="2"/>
        <v>1.0204678397760227</v>
      </c>
    </row>
    <row r="12" spans="2:9">
      <c r="B12">
        <v>248</v>
      </c>
      <c r="C12">
        <f t="shared" si="0"/>
        <v>992000</v>
      </c>
      <c r="D12">
        <v>148400.4062</v>
      </c>
      <c r="E12">
        <v>151193.26560000001</v>
      </c>
      <c r="F12">
        <v>151044.01560000001</v>
      </c>
      <c r="H12">
        <f t="shared" si="1"/>
        <v>1.0178140307543175</v>
      </c>
      <c r="I12">
        <f t="shared" si="2"/>
        <v>0.99901285285817654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workbookViewId="0">
      <selection activeCell="I51" sqref="I51"/>
    </sheetView>
  </sheetViews>
  <sheetFormatPr baseColWidth="10" defaultRowHeight="15" x14ac:dyDescent="0"/>
  <cols>
    <col min="6" max="6" width="18.5" customWidth="1"/>
  </cols>
  <sheetData>
    <row r="1" spans="2:9">
      <c r="H1" s="3" t="s">
        <v>6</v>
      </c>
      <c r="I1" s="3"/>
    </row>
    <row r="2" spans="2:9">
      <c r="C2" t="s">
        <v>3</v>
      </c>
      <c r="D2" t="s">
        <v>23</v>
      </c>
      <c r="E2" t="s">
        <v>24</v>
      </c>
      <c r="F2" t="s">
        <v>21</v>
      </c>
      <c r="H2" t="s">
        <v>23</v>
      </c>
      <c r="I2" t="s">
        <v>24</v>
      </c>
    </row>
    <row r="3" spans="2:9">
      <c r="B3">
        <v>1</v>
      </c>
      <c r="C3">
        <f>B3*4000</f>
        <v>4000</v>
      </c>
      <c r="D3">
        <v>0.25609999999999999</v>
      </c>
      <c r="E3">
        <v>0.25940000000000002</v>
      </c>
      <c r="F3">
        <v>0.28599999999999998</v>
      </c>
      <c r="H3">
        <f>$F3/D3</f>
        <v>1.116751269035533</v>
      </c>
      <c r="I3">
        <f t="shared" ref="I3:I11" si="0">$F3/E3</f>
        <v>1.1025443330763298</v>
      </c>
    </row>
    <row r="4" spans="2:9">
      <c r="B4">
        <v>2</v>
      </c>
      <c r="C4">
        <f t="shared" ref="C4:C11" si="1">B4*4000</f>
        <v>8000</v>
      </c>
      <c r="D4">
        <v>0.55120000000000002</v>
      </c>
      <c r="E4">
        <v>0.54569999999999996</v>
      </c>
      <c r="F4">
        <v>0.69379999999999997</v>
      </c>
      <c r="H4">
        <f t="shared" ref="H4:H11" si="2">$F4/D4</f>
        <v>1.258708272859216</v>
      </c>
      <c r="I4">
        <f t="shared" si="0"/>
        <v>1.2713945391240609</v>
      </c>
    </row>
    <row r="5" spans="2:9">
      <c r="B5">
        <v>4</v>
      </c>
      <c r="C5">
        <f t="shared" si="1"/>
        <v>16000</v>
      </c>
      <c r="D5">
        <v>1.1773</v>
      </c>
      <c r="E5">
        <v>1.1700999999999999</v>
      </c>
      <c r="F5">
        <v>1.7775000000000001</v>
      </c>
      <c r="H5">
        <f t="shared" si="2"/>
        <v>1.5098105835386053</v>
      </c>
      <c r="I5">
        <f t="shared" si="0"/>
        <v>1.5191009315443127</v>
      </c>
    </row>
    <row r="6" spans="2:9">
      <c r="B6">
        <v>8</v>
      </c>
      <c r="C6">
        <f t="shared" si="1"/>
        <v>32000</v>
      </c>
      <c r="D6">
        <v>2.4289999999999998</v>
      </c>
      <c r="E6">
        <v>2.3654999999999999</v>
      </c>
      <c r="F6">
        <v>4.7117000000000004</v>
      </c>
      <c r="H6">
        <f t="shared" si="2"/>
        <v>1.9397694524495681</v>
      </c>
      <c r="I6">
        <f t="shared" si="0"/>
        <v>1.9918410484041431</v>
      </c>
    </row>
    <row r="7" spans="2:9">
      <c r="B7">
        <v>16</v>
      </c>
      <c r="C7">
        <f t="shared" si="1"/>
        <v>64000</v>
      </c>
      <c r="D7">
        <v>4.7934999999999999</v>
      </c>
      <c r="E7">
        <v>4.7294999999999998</v>
      </c>
      <c r="F7">
        <v>10.769500000000001</v>
      </c>
      <c r="H7">
        <f t="shared" si="2"/>
        <v>2.2466882236361743</v>
      </c>
      <c r="I7">
        <f t="shared" si="0"/>
        <v>2.2770906015435037</v>
      </c>
    </row>
    <row r="8" spans="2:9">
      <c r="B8">
        <v>32</v>
      </c>
      <c r="C8">
        <f t="shared" si="1"/>
        <v>128000</v>
      </c>
      <c r="D8">
        <v>9.6037999999999997</v>
      </c>
      <c r="E8">
        <v>9.5122</v>
      </c>
      <c r="F8">
        <v>23.073699999999999</v>
      </c>
      <c r="H8">
        <f t="shared" si="2"/>
        <v>2.4025594035694202</v>
      </c>
      <c r="I8">
        <f t="shared" si="0"/>
        <v>2.4256954227202958</v>
      </c>
    </row>
    <row r="9" spans="2:9">
      <c r="B9">
        <v>64</v>
      </c>
      <c r="C9">
        <f t="shared" si="1"/>
        <v>256000</v>
      </c>
      <c r="D9">
        <v>24.312899999999999</v>
      </c>
      <c r="E9">
        <v>19.189900000000002</v>
      </c>
      <c r="F9">
        <v>47.825600000000001</v>
      </c>
      <c r="H9">
        <f t="shared" si="2"/>
        <v>1.967087430952293</v>
      </c>
      <c r="I9">
        <f t="shared" si="0"/>
        <v>2.4922276822703608</v>
      </c>
    </row>
    <row r="10" spans="2:9">
      <c r="B10">
        <v>128</v>
      </c>
      <c r="C10">
        <f t="shared" si="1"/>
        <v>512000</v>
      </c>
      <c r="D10">
        <v>38.864100000000001</v>
      </c>
      <c r="E10">
        <v>44.087899999999998</v>
      </c>
      <c r="F10">
        <v>103.54949999999999</v>
      </c>
      <c r="H10">
        <f t="shared" si="2"/>
        <v>2.6643997931252748</v>
      </c>
      <c r="I10">
        <f t="shared" si="0"/>
        <v>2.3487056539322579</v>
      </c>
    </row>
    <row r="11" spans="2:9">
      <c r="B11">
        <v>248</v>
      </c>
      <c r="C11">
        <f t="shared" si="1"/>
        <v>992000</v>
      </c>
      <c r="D11">
        <v>76.239900000000006</v>
      </c>
      <c r="E11">
        <v>75.625200000000007</v>
      </c>
      <c r="F11">
        <v>286.79669999999999</v>
      </c>
      <c r="H11">
        <f t="shared" si="2"/>
        <v>3.7617664766087042</v>
      </c>
      <c r="I11">
        <f t="shared" si="0"/>
        <v>3.792343028514304</v>
      </c>
    </row>
  </sheetData>
  <mergeCells count="1">
    <mergeCell ref="H1:I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7"/>
  <sheetViews>
    <sheetView workbookViewId="0">
      <selection activeCell="O27" sqref="O27"/>
    </sheetView>
  </sheetViews>
  <sheetFormatPr baseColWidth="10" defaultRowHeight="15" x14ac:dyDescent="0"/>
  <cols>
    <col min="5" max="5" width="13" customWidth="1"/>
    <col min="22" max="22" width="16.33203125" customWidth="1"/>
  </cols>
  <sheetData>
    <row r="2" spans="1:24">
      <c r="C2" s="3" t="s">
        <v>27</v>
      </c>
      <c r="D2" s="3"/>
      <c r="E2" s="3"/>
      <c r="L2" s="3" t="s">
        <v>26</v>
      </c>
      <c r="M2" s="3"/>
      <c r="N2" s="3"/>
      <c r="O2" s="3" t="s">
        <v>6</v>
      </c>
      <c r="P2" s="3"/>
      <c r="T2" s="3" t="s">
        <v>25</v>
      </c>
      <c r="U2" s="3"/>
      <c r="V2" s="3"/>
    </row>
    <row r="3" spans="1:24">
      <c r="B3" t="s">
        <v>3</v>
      </c>
      <c r="C3" t="s">
        <v>23</v>
      </c>
      <c r="D3" t="s">
        <v>24</v>
      </c>
      <c r="E3" t="s">
        <v>21</v>
      </c>
      <c r="K3" t="s">
        <v>3</v>
      </c>
      <c r="L3" t="s">
        <v>23</v>
      </c>
      <c r="M3" t="s">
        <v>24</v>
      </c>
      <c r="N3" t="s">
        <v>21</v>
      </c>
      <c r="O3" t="s">
        <v>23</v>
      </c>
      <c r="P3" t="s">
        <v>24</v>
      </c>
      <c r="S3" t="s">
        <v>3</v>
      </c>
      <c r="T3" t="s">
        <v>23</v>
      </c>
      <c r="U3" t="s">
        <v>24</v>
      </c>
      <c r="V3" t="s">
        <v>21</v>
      </c>
      <c r="W3" t="s">
        <v>23</v>
      </c>
      <c r="X3" t="s">
        <v>24</v>
      </c>
    </row>
    <row r="4" spans="1:24">
      <c r="A4" t="s">
        <v>30</v>
      </c>
      <c r="B4">
        <v>4096</v>
      </c>
      <c r="C4">
        <v>620.71500000000003</v>
      </c>
      <c r="D4">
        <v>619.12699999999995</v>
      </c>
      <c r="E4">
        <v>623.899</v>
      </c>
      <c r="J4" t="s">
        <v>30</v>
      </c>
      <c r="K4">
        <v>4096</v>
      </c>
      <c r="L4">
        <v>0.2646</v>
      </c>
      <c r="M4">
        <v>0.26369999999999999</v>
      </c>
      <c r="N4">
        <v>0.27489999999999998</v>
      </c>
      <c r="O4">
        <f t="shared" ref="O4:O17" si="0">$N4/L4</f>
        <v>1.0389266817838245</v>
      </c>
      <c r="P4">
        <f t="shared" ref="P4:P17" si="1">$N4/M4</f>
        <v>1.0424725066363292</v>
      </c>
      <c r="R4" t="s">
        <v>30</v>
      </c>
      <c r="S4">
        <v>4096</v>
      </c>
      <c r="T4">
        <v>571.774</v>
      </c>
      <c r="U4">
        <v>133.65700000000001</v>
      </c>
      <c r="V4">
        <v>97.363</v>
      </c>
      <c r="W4">
        <f>$V4/T4</f>
        <v>0.17028231434098087</v>
      </c>
      <c r="X4">
        <f t="shared" ref="X4:X17" si="2">$V4/U4</f>
        <v>0.72845417748415719</v>
      </c>
    </row>
    <row r="5" spans="1:24">
      <c r="A5" t="s">
        <v>30</v>
      </c>
      <c r="B5">
        <v>8100</v>
      </c>
      <c r="C5">
        <v>1215.203</v>
      </c>
      <c r="D5">
        <v>1211.9188999999999</v>
      </c>
      <c r="E5">
        <v>1223.692</v>
      </c>
      <c r="J5" t="s">
        <v>30</v>
      </c>
      <c r="K5">
        <v>8100</v>
      </c>
      <c r="L5">
        <v>0.55479999999999996</v>
      </c>
      <c r="M5">
        <v>0.55669999999999997</v>
      </c>
      <c r="N5">
        <v>0.58879999999999999</v>
      </c>
      <c r="O5">
        <f t="shared" si="0"/>
        <v>1.0612833453496757</v>
      </c>
      <c r="P5">
        <f t="shared" si="1"/>
        <v>1.0576612178911442</v>
      </c>
      <c r="R5" t="s">
        <v>30</v>
      </c>
      <c r="S5">
        <v>8100</v>
      </c>
      <c r="T5">
        <v>520.19500000000005</v>
      </c>
      <c r="U5">
        <v>189.26900000000001</v>
      </c>
      <c r="V5">
        <v>202.768</v>
      </c>
      <c r="W5">
        <f t="shared" ref="W5:W17" si="3">$V5/T5</f>
        <v>0.38979228942992528</v>
      </c>
      <c r="X5">
        <f t="shared" si="2"/>
        <v>1.0713217695449333</v>
      </c>
    </row>
    <row r="6" spans="1:24">
      <c r="A6" t="s">
        <v>30</v>
      </c>
      <c r="B6">
        <v>10201</v>
      </c>
      <c r="C6">
        <v>1541.576</v>
      </c>
      <c r="D6">
        <v>1541.759</v>
      </c>
      <c r="E6">
        <v>1549.76</v>
      </c>
      <c r="J6" t="s">
        <v>30</v>
      </c>
      <c r="K6">
        <v>10201</v>
      </c>
      <c r="L6">
        <v>0.70979999999999999</v>
      </c>
      <c r="M6">
        <v>0.71350000000000002</v>
      </c>
      <c r="N6">
        <v>0.92830000000000001</v>
      </c>
      <c r="O6">
        <f t="shared" si="0"/>
        <v>1.3078331924485771</v>
      </c>
      <c r="P6">
        <f t="shared" si="1"/>
        <v>1.3010511562718992</v>
      </c>
      <c r="R6" t="s">
        <v>30</v>
      </c>
      <c r="S6">
        <v>10201</v>
      </c>
      <c r="T6">
        <v>522.98699999999997</v>
      </c>
      <c r="U6">
        <v>221.352</v>
      </c>
      <c r="V6">
        <v>265.42899999999997</v>
      </c>
      <c r="W6">
        <f t="shared" si="3"/>
        <v>0.50752504364353224</v>
      </c>
      <c r="X6">
        <f t="shared" si="2"/>
        <v>1.1991262785066319</v>
      </c>
    </row>
    <row r="7" spans="1:24">
      <c r="A7" t="s">
        <v>30</v>
      </c>
      <c r="B7">
        <v>16384</v>
      </c>
      <c r="C7">
        <v>2463.0769</v>
      </c>
      <c r="D7">
        <v>2455.8229999999999</v>
      </c>
      <c r="E7">
        <v>2479.4459999999999</v>
      </c>
      <c r="J7" t="s">
        <v>30</v>
      </c>
      <c r="K7">
        <v>16384</v>
      </c>
      <c r="L7">
        <v>1.2012</v>
      </c>
      <c r="M7">
        <v>1.1984999999999999</v>
      </c>
      <c r="N7">
        <v>1.4068000000000001</v>
      </c>
      <c r="O7">
        <f t="shared" si="0"/>
        <v>1.1711621711621711</v>
      </c>
      <c r="P7">
        <f t="shared" si="1"/>
        <v>1.1738005840634127</v>
      </c>
      <c r="R7" t="s">
        <v>30</v>
      </c>
      <c r="S7">
        <v>16384</v>
      </c>
      <c r="T7">
        <v>576.90499999999997</v>
      </c>
      <c r="U7">
        <v>331.15</v>
      </c>
      <c r="V7">
        <v>435.91800000000001</v>
      </c>
      <c r="W7">
        <f t="shared" si="3"/>
        <v>0.75561487593277932</v>
      </c>
      <c r="X7">
        <f t="shared" si="2"/>
        <v>1.3163762645326893</v>
      </c>
    </row>
    <row r="8" spans="1:24">
      <c r="A8" t="s">
        <v>30</v>
      </c>
      <c r="B8">
        <v>27556</v>
      </c>
      <c r="C8">
        <v>4124.4380000000001</v>
      </c>
      <c r="D8">
        <v>4125.9502000000002</v>
      </c>
      <c r="E8">
        <v>4139.8018000000002</v>
      </c>
      <c r="J8" t="s">
        <v>30</v>
      </c>
      <c r="K8">
        <v>27556</v>
      </c>
      <c r="L8">
        <v>2.0457999999999998</v>
      </c>
      <c r="M8">
        <v>2.0394000000000001</v>
      </c>
      <c r="N8">
        <v>2.81</v>
      </c>
      <c r="O8">
        <f t="shared" si="0"/>
        <v>1.373545801153583</v>
      </c>
      <c r="P8">
        <f t="shared" si="1"/>
        <v>1.3778562322251642</v>
      </c>
      <c r="R8" t="s">
        <v>30</v>
      </c>
      <c r="S8">
        <v>27556</v>
      </c>
      <c r="T8">
        <v>705.5</v>
      </c>
      <c r="U8">
        <v>499.59100000000001</v>
      </c>
      <c r="V8">
        <v>786.21400000000006</v>
      </c>
      <c r="W8">
        <f t="shared" si="3"/>
        <v>1.1144068036853296</v>
      </c>
      <c r="X8">
        <f t="shared" si="2"/>
        <v>1.5737152991146759</v>
      </c>
    </row>
    <row r="9" spans="1:24">
      <c r="A9" t="s">
        <v>29</v>
      </c>
      <c r="B9">
        <v>162</v>
      </c>
      <c r="C9">
        <v>30.413</v>
      </c>
      <c r="D9">
        <v>30.029</v>
      </c>
      <c r="E9">
        <v>30.045999999999999</v>
      </c>
      <c r="J9" t="s">
        <v>29</v>
      </c>
      <c r="K9">
        <v>162</v>
      </c>
      <c r="L9">
        <v>1.23E-2</v>
      </c>
      <c r="M9">
        <v>1.2500000000000001E-2</v>
      </c>
      <c r="N9">
        <v>1.2800000000000001E-2</v>
      </c>
      <c r="O9">
        <f t="shared" si="0"/>
        <v>1.0406504065040652</v>
      </c>
      <c r="P9">
        <f t="shared" si="1"/>
        <v>1.024</v>
      </c>
      <c r="R9" t="s">
        <v>29</v>
      </c>
      <c r="S9">
        <v>162</v>
      </c>
      <c r="T9">
        <v>4009.6669999999999</v>
      </c>
      <c r="U9">
        <v>265.66899999999998</v>
      </c>
      <c r="V9">
        <v>2.2839999999999998</v>
      </c>
      <c r="W9">
        <f t="shared" si="3"/>
        <v>5.6962336273810269E-4</v>
      </c>
      <c r="X9">
        <f t="shared" si="2"/>
        <v>8.5971641403400478E-3</v>
      </c>
    </row>
    <row r="10" spans="1:24">
      <c r="A10" t="s">
        <v>29</v>
      </c>
      <c r="B10">
        <v>642</v>
      </c>
      <c r="C10">
        <v>101.812</v>
      </c>
      <c r="D10">
        <v>101.44799999999999</v>
      </c>
      <c r="E10">
        <v>101.51</v>
      </c>
      <c r="J10" t="s">
        <v>29</v>
      </c>
      <c r="K10">
        <v>642</v>
      </c>
      <c r="L10">
        <v>4.0500000000000001E-2</v>
      </c>
      <c r="M10">
        <v>4.0599999999999997E-2</v>
      </c>
      <c r="N10">
        <v>4.0599999999999997E-2</v>
      </c>
      <c r="O10">
        <f t="shared" si="0"/>
        <v>1.0024691358024691</v>
      </c>
      <c r="P10">
        <f t="shared" si="1"/>
        <v>1</v>
      </c>
      <c r="R10" t="s">
        <v>29</v>
      </c>
      <c r="S10">
        <v>642</v>
      </c>
      <c r="T10">
        <v>1179.943</v>
      </c>
      <c r="U10">
        <v>103.893</v>
      </c>
      <c r="V10">
        <v>10.305999999999999</v>
      </c>
      <c r="W10">
        <f t="shared" si="3"/>
        <v>8.7343202171630326E-3</v>
      </c>
      <c r="X10">
        <f t="shared" si="2"/>
        <v>9.9198213546629693E-2</v>
      </c>
    </row>
    <row r="11" spans="1:24">
      <c r="A11" t="s">
        <v>29</v>
      </c>
      <c r="B11">
        <v>2562</v>
      </c>
      <c r="C11">
        <v>391.29899999999998</v>
      </c>
      <c r="D11">
        <v>390.74400000000003</v>
      </c>
      <c r="E11">
        <v>398.755</v>
      </c>
      <c r="J11" t="s">
        <v>29</v>
      </c>
      <c r="K11">
        <v>2562</v>
      </c>
      <c r="L11">
        <v>0.154</v>
      </c>
      <c r="M11">
        <v>0.15479999999999999</v>
      </c>
      <c r="N11">
        <v>0.15479999999999999</v>
      </c>
      <c r="O11">
        <f t="shared" si="0"/>
        <v>1.0051948051948052</v>
      </c>
      <c r="P11">
        <f t="shared" si="1"/>
        <v>1</v>
      </c>
      <c r="R11" t="s">
        <v>29</v>
      </c>
      <c r="S11">
        <v>2562</v>
      </c>
      <c r="T11">
        <v>444.33800000000002</v>
      </c>
      <c r="U11">
        <v>94.97</v>
      </c>
      <c r="V11">
        <v>41.264000000000003</v>
      </c>
      <c r="W11">
        <f t="shared" si="3"/>
        <v>9.2866241464830829E-2</v>
      </c>
      <c r="X11">
        <f t="shared" si="2"/>
        <v>0.43449510371696326</v>
      </c>
    </row>
    <row r="12" spans="1:24">
      <c r="A12" t="s">
        <v>29</v>
      </c>
      <c r="B12">
        <v>10242</v>
      </c>
      <c r="C12">
        <v>1542.761</v>
      </c>
      <c r="D12">
        <v>1540.203</v>
      </c>
      <c r="E12">
        <v>1539.7419</v>
      </c>
      <c r="J12" t="s">
        <v>29</v>
      </c>
      <c r="K12">
        <v>10242</v>
      </c>
      <c r="L12">
        <v>0.70669999999999999</v>
      </c>
      <c r="M12">
        <v>0.71089999999999998</v>
      </c>
      <c r="N12">
        <v>0.7288</v>
      </c>
      <c r="O12">
        <f t="shared" si="0"/>
        <v>1.0312721098061413</v>
      </c>
      <c r="P12">
        <f t="shared" si="1"/>
        <v>1.0251793501195667</v>
      </c>
      <c r="R12" t="s">
        <v>29</v>
      </c>
      <c r="S12">
        <v>10242</v>
      </c>
      <c r="T12">
        <v>394.96499999999997</v>
      </c>
      <c r="U12">
        <v>225.37200000000001</v>
      </c>
      <c r="V12">
        <v>172.501</v>
      </c>
      <c r="W12">
        <f t="shared" si="3"/>
        <v>0.43675009178028434</v>
      </c>
      <c r="X12">
        <f t="shared" si="2"/>
        <v>0.76540564045223003</v>
      </c>
    </row>
    <row r="13" spans="1:24">
      <c r="A13" t="s">
        <v>29</v>
      </c>
      <c r="B13">
        <v>40962</v>
      </c>
      <c r="C13">
        <v>6201.165</v>
      </c>
      <c r="D13">
        <v>6152.3847999999998</v>
      </c>
      <c r="E13">
        <v>6120.2089999999998</v>
      </c>
      <c r="J13" t="s">
        <v>29</v>
      </c>
      <c r="K13">
        <v>40962</v>
      </c>
      <c r="L13">
        <v>2.9883999999999999</v>
      </c>
      <c r="M13">
        <v>2.9929999999999999</v>
      </c>
      <c r="N13">
        <v>3.1530999999999998</v>
      </c>
      <c r="O13">
        <f t="shared" si="0"/>
        <v>1.0551131040021415</v>
      </c>
      <c r="P13">
        <f t="shared" si="1"/>
        <v>1.0534914801202806</v>
      </c>
      <c r="R13" t="s">
        <v>29</v>
      </c>
      <c r="S13">
        <v>40962</v>
      </c>
      <c r="T13">
        <v>907.23400000000004</v>
      </c>
      <c r="U13">
        <v>576.55499999999995</v>
      </c>
      <c r="V13">
        <v>728.44</v>
      </c>
      <c r="W13">
        <f t="shared" si="3"/>
        <v>0.80292405266998379</v>
      </c>
      <c r="X13">
        <f t="shared" si="2"/>
        <v>1.2634354051218013</v>
      </c>
    </row>
    <row r="14" spans="1:24">
      <c r="A14" t="s">
        <v>29</v>
      </c>
      <c r="B14">
        <v>163842</v>
      </c>
      <c r="C14">
        <v>24560.464800000002</v>
      </c>
      <c r="D14">
        <v>24453.6211</v>
      </c>
      <c r="E14">
        <v>24584.605500000001</v>
      </c>
      <c r="J14" t="s">
        <v>29</v>
      </c>
      <c r="K14">
        <v>163842</v>
      </c>
      <c r="L14">
        <v>12.0908</v>
      </c>
      <c r="M14">
        <v>11.965</v>
      </c>
      <c r="N14">
        <v>13.242699999999999</v>
      </c>
      <c r="O14">
        <f t="shared" si="0"/>
        <v>1.0952707843980547</v>
      </c>
      <c r="P14">
        <f t="shared" si="1"/>
        <v>1.1067864605098203</v>
      </c>
      <c r="R14" t="s">
        <v>29</v>
      </c>
      <c r="S14">
        <v>163842</v>
      </c>
      <c r="T14">
        <v>2379.3739999999998</v>
      </c>
      <c r="U14">
        <v>5278.7367999999997</v>
      </c>
      <c r="V14">
        <v>3045.6631000000002</v>
      </c>
      <c r="W14">
        <f t="shared" si="3"/>
        <v>1.2800270575369825</v>
      </c>
      <c r="X14">
        <f t="shared" si="2"/>
        <v>0.57696816783894211</v>
      </c>
    </row>
    <row r="15" spans="1:24">
      <c r="A15" t="s">
        <v>28</v>
      </c>
      <c r="B15">
        <v>100000</v>
      </c>
      <c r="C15">
        <v>15053.9043</v>
      </c>
      <c r="D15">
        <v>15074.223599999999</v>
      </c>
      <c r="E15">
        <v>15442.5918</v>
      </c>
      <c r="J15" t="s">
        <v>28</v>
      </c>
      <c r="K15">
        <v>100000</v>
      </c>
      <c r="L15">
        <v>7.5468999999999999</v>
      </c>
      <c r="M15">
        <v>7.4446000000000003</v>
      </c>
      <c r="N15">
        <v>17.7605</v>
      </c>
      <c r="O15">
        <f t="shared" si="0"/>
        <v>2.3533503822761666</v>
      </c>
      <c r="P15">
        <f t="shared" si="1"/>
        <v>2.3856889557531633</v>
      </c>
      <c r="R15" t="s">
        <v>28</v>
      </c>
      <c r="S15">
        <v>100000</v>
      </c>
      <c r="T15">
        <v>2386.2581</v>
      </c>
      <c r="U15">
        <v>1974.2329999999999</v>
      </c>
      <c r="V15">
        <v>3217.4041000000002</v>
      </c>
      <c r="W15">
        <f t="shared" si="3"/>
        <v>1.3483051560935508</v>
      </c>
      <c r="X15">
        <f t="shared" si="2"/>
        <v>1.6296982676310245</v>
      </c>
    </row>
    <row r="16" spans="1:24">
      <c r="A16" t="s">
        <v>28</v>
      </c>
      <c r="B16">
        <v>500000</v>
      </c>
      <c r="C16">
        <v>75129.742199999993</v>
      </c>
      <c r="D16">
        <v>75334.921900000001</v>
      </c>
      <c r="E16">
        <v>77235.320300000007</v>
      </c>
      <c r="J16" t="s">
        <v>28</v>
      </c>
      <c r="K16">
        <v>500000</v>
      </c>
      <c r="L16">
        <v>38.287100000000002</v>
      </c>
      <c r="M16">
        <v>37.650799999999997</v>
      </c>
      <c r="N16">
        <v>128.6516</v>
      </c>
      <c r="O16">
        <f t="shared" si="0"/>
        <v>3.3601813665699414</v>
      </c>
      <c r="P16">
        <f t="shared" si="1"/>
        <v>3.4169685637489779</v>
      </c>
      <c r="R16" t="s">
        <v>28</v>
      </c>
      <c r="S16">
        <v>500000</v>
      </c>
      <c r="T16">
        <v>10472.9385</v>
      </c>
      <c r="U16">
        <v>24197.078099999999</v>
      </c>
      <c r="V16">
        <v>23381.742200000001</v>
      </c>
      <c r="W16">
        <f t="shared" si="3"/>
        <v>2.2325866040366797</v>
      </c>
      <c r="X16">
        <f t="shared" si="2"/>
        <v>0.96630436548452525</v>
      </c>
    </row>
    <row r="17" spans="1:24">
      <c r="A17" t="s">
        <v>28</v>
      </c>
      <c r="B17">
        <v>1000000</v>
      </c>
      <c r="C17">
        <v>150033.3438</v>
      </c>
      <c r="D17">
        <v>150314.6562</v>
      </c>
      <c r="E17">
        <v>154040.4688</v>
      </c>
      <c r="J17" t="s">
        <v>28</v>
      </c>
      <c r="K17">
        <v>1000000</v>
      </c>
      <c r="L17">
        <v>84.627399999999994</v>
      </c>
      <c r="M17">
        <v>75.916600000000003</v>
      </c>
      <c r="N17">
        <v>369.72680000000003</v>
      </c>
      <c r="O17">
        <f t="shared" si="0"/>
        <v>4.3688781647551505</v>
      </c>
      <c r="P17">
        <f t="shared" si="1"/>
        <v>4.8701706873068602</v>
      </c>
      <c r="R17" t="s">
        <v>28</v>
      </c>
      <c r="S17">
        <v>1000000</v>
      </c>
      <c r="T17">
        <v>28136.982400000001</v>
      </c>
      <c r="U17">
        <v>85169.117199999993</v>
      </c>
      <c r="V17">
        <v>50231.128900000003</v>
      </c>
      <c r="W17">
        <f t="shared" si="3"/>
        <v>1.7852351110686269</v>
      </c>
      <c r="X17">
        <f t="shared" si="2"/>
        <v>0.58978102100135432</v>
      </c>
    </row>
  </sheetData>
  <mergeCells count="4">
    <mergeCell ref="T2:V2"/>
    <mergeCell ref="L2:N2"/>
    <mergeCell ref="C2:E2"/>
    <mergeCell ref="O2:P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J60" sqref="J60"/>
    </sheetView>
  </sheetViews>
  <sheetFormatPr baseColWidth="10" defaultRowHeight="15" x14ac:dyDescent="0"/>
  <sheetData>
    <row r="1" spans="1:8">
      <c r="A1" t="s">
        <v>31</v>
      </c>
      <c r="B1" t="s">
        <v>3</v>
      </c>
      <c r="C1">
        <v>1000000</v>
      </c>
    </row>
    <row r="2" spans="1:8">
      <c r="C2" s="3" t="s">
        <v>25</v>
      </c>
      <c r="D2" s="3"/>
      <c r="G2" s="3" t="s">
        <v>33</v>
      </c>
      <c r="H2" s="3"/>
    </row>
    <row r="3" spans="1:8">
      <c r="C3" t="s">
        <v>32</v>
      </c>
      <c r="D3" t="s">
        <v>6</v>
      </c>
      <c r="G3" t="s">
        <v>32</v>
      </c>
      <c r="H3" t="s">
        <v>6</v>
      </c>
    </row>
    <row r="4" spans="1:8">
      <c r="B4" t="s">
        <v>1</v>
      </c>
      <c r="C4">
        <v>50231.128900000003</v>
      </c>
      <c r="D4">
        <f>$C$4/C4</f>
        <v>1</v>
      </c>
      <c r="F4" t="s">
        <v>1</v>
      </c>
      <c r="G4">
        <v>369.72680000000003</v>
      </c>
      <c r="H4">
        <f>$G$4/G4</f>
        <v>1</v>
      </c>
    </row>
    <row r="5" spans="1:8">
      <c r="B5">
        <v>20</v>
      </c>
      <c r="C5">
        <v>894674.5625</v>
      </c>
      <c r="D5">
        <f>$C$4/C5</f>
        <v>5.6144581510888775E-2</v>
      </c>
      <c r="F5">
        <v>20</v>
      </c>
      <c r="G5">
        <v>88.367400000000004</v>
      </c>
      <c r="H5">
        <f t="shared" ref="H5:H19" si="0">$G$4/G5</f>
        <v>4.1839728225567345</v>
      </c>
    </row>
    <row r="6" spans="1:8">
      <c r="B6">
        <v>40</v>
      </c>
      <c r="C6">
        <v>155959.51560000001</v>
      </c>
      <c r="D6">
        <f>$C$4/C6</f>
        <v>0.32207800022174471</v>
      </c>
      <c r="F6">
        <v>40</v>
      </c>
      <c r="G6">
        <v>75.998999999999995</v>
      </c>
      <c r="H6">
        <f t="shared" si="0"/>
        <v>4.8648903275043098</v>
      </c>
    </row>
    <row r="7" spans="1:8">
      <c r="B7">
        <v>50</v>
      </c>
      <c r="C7">
        <v>84243.898400000005</v>
      </c>
      <c r="D7">
        <f>$C$4/C7</f>
        <v>0.59625836237417051</v>
      </c>
      <c r="F7">
        <v>50</v>
      </c>
      <c r="G7">
        <v>75.731200000000001</v>
      </c>
      <c r="H7">
        <f t="shared" si="0"/>
        <v>4.8820935096763289</v>
      </c>
    </row>
    <row r="8" spans="1:8">
      <c r="B8">
        <v>64</v>
      </c>
      <c r="C8">
        <v>53415.539100000002</v>
      </c>
      <c r="D8">
        <f t="shared" ref="D8:D19" si="1">$C$4/C8</f>
        <v>0.94038419805071294</v>
      </c>
      <c r="F8">
        <v>64</v>
      </c>
      <c r="G8">
        <v>77.991699999999994</v>
      </c>
      <c r="H8">
        <f t="shared" si="0"/>
        <v>4.7405916270577517</v>
      </c>
    </row>
    <row r="9" spans="1:8">
      <c r="B9">
        <v>70</v>
      </c>
      <c r="C9">
        <v>47992.492200000001</v>
      </c>
      <c r="D9">
        <f t="shared" si="1"/>
        <v>1.0466455605320701</v>
      </c>
      <c r="F9">
        <v>70</v>
      </c>
      <c r="G9">
        <v>77.953500000000005</v>
      </c>
      <c r="H9">
        <f t="shared" si="0"/>
        <v>4.7429146863194083</v>
      </c>
    </row>
    <row r="10" spans="1:8">
      <c r="B10">
        <v>80</v>
      </c>
      <c r="C10">
        <v>39194.718800000002</v>
      </c>
      <c r="D10">
        <f t="shared" si="1"/>
        <v>1.2815790095679931</v>
      </c>
      <c r="F10">
        <v>80</v>
      </c>
      <c r="G10">
        <v>78.618799999999993</v>
      </c>
      <c r="H10">
        <f t="shared" si="0"/>
        <v>4.7027784702895499</v>
      </c>
    </row>
    <row r="11" spans="1:8">
      <c r="B11">
        <v>90</v>
      </c>
      <c r="C11">
        <v>31839.453099999999</v>
      </c>
      <c r="D11">
        <f t="shared" si="1"/>
        <v>1.5776379305962389</v>
      </c>
      <c r="F11">
        <v>90</v>
      </c>
      <c r="G11">
        <v>78.129800000000003</v>
      </c>
      <c r="H11">
        <f t="shared" si="0"/>
        <v>4.7322122928767261</v>
      </c>
    </row>
    <row r="12" spans="1:8">
      <c r="B12">
        <v>100</v>
      </c>
      <c r="C12">
        <v>28418.453099999999</v>
      </c>
      <c r="D12">
        <f t="shared" si="1"/>
        <v>1.7675532416646564</v>
      </c>
      <c r="F12">
        <v>100</v>
      </c>
      <c r="G12">
        <v>77.4208</v>
      </c>
      <c r="H12">
        <f t="shared" si="0"/>
        <v>4.7755486897577919</v>
      </c>
    </row>
    <row r="13" spans="1:8">
      <c r="B13">
        <v>110</v>
      </c>
      <c r="C13">
        <v>25974.156200000001</v>
      </c>
      <c r="D13">
        <f t="shared" si="1"/>
        <v>1.9338887667118905</v>
      </c>
      <c r="F13">
        <v>110</v>
      </c>
      <c r="G13">
        <v>76.196100000000001</v>
      </c>
      <c r="H13">
        <f t="shared" si="0"/>
        <v>4.8523060891567944</v>
      </c>
    </row>
    <row r="14" spans="1:8">
      <c r="B14">
        <v>120</v>
      </c>
      <c r="C14">
        <v>23848.658200000002</v>
      </c>
      <c r="D14">
        <f t="shared" si="1"/>
        <v>2.106245495186811</v>
      </c>
      <c r="F14">
        <v>120</v>
      </c>
      <c r="G14">
        <v>76.862799999999993</v>
      </c>
      <c r="H14">
        <f t="shared" si="0"/>
        <v>4.8102176865792039</v>
      </c>
    </row>
    <row r="15" spans="1:8">
      <c r="B15">
        <v>128</v>
      </c>
      <c r="C15">
        <v>22593.212899999999</v>
      </c>
      <c r="D15">
        <f t="shared" si="1"/>
        <v>2.2232840066761823</v>
      </c>
      <c r="F15">
        <v>128</v>
      </c>
      <c r="G15">
        <v>77.553899999999999</v>
      </c>
      <c r="H15">
        <f t="shared" si="0"/>
        <v>4.7673527701379301</v>
      </c>
    </row>
    <row r="16" spans="1:8">
      <c r="B16">
        <v>140</v>
      </c>
      <c r="C16">
        <v>21861.5664</v>
      </c>
      <c r="D16">
        <f t="shared" si="1"/>
        <v>2.2976912075248186</v>
      </c>
      <c r="F16">
        <v>140</v>
      </c>
      <c r="G16">
        <v>77.692599999999999</v>
      </c>
      <c r="H16">
        <f t="shared" si="0"/>
        <v>4.7588418974265245</v>
      </c>
    </row>
    <row r="17" spans="2:8">
      <c r="B17">
        <v>160</v>
      </c>
      <c r="C17">
        <v>20928.0586</v>
      </c>
      <c r="D17">
        <f t="shared" si="1"/>
        <v>2.400181013445748</v>
      </c>
      <c r="F17">
        <v>160</v>
      </c>
      <c r="G17">
        <v>79.775599999999997</v>
      </c>
      <c r="H17">
        <f t="shared" si="0"/>
        <v>4.6345850109557309</v>
      </c>
    </row>
    <row r="18" spans="2:8">
      <c r="B18">
        <v>180</v>
      </c>
      <c r="C18">
        <v>21932.767599999999</v>
      </c>
      <c r="D18">
        <f t="shared" si="1"/>
        <v>2.2902321228261227</v>
      </c>
      <c r="F18">
        <v>180</v>
      </c>
      <c r="G18">
        <v>78.340500000000006</v>
      </c>
      <c r="H18">
        <f t="shared" si="0"/>
        <v>4.7194848130915679</v>
      </c>
    </row>
    <row r="19" spans="2:8">
      <c r="B19">
        <v>200</v>
      </c>
      <c r="C19">
        <v>26805.171900000001</v>
      </c>
      <c r="D19">
        <f t="shared" si="1"/>
        <v>1.8739342201345854</v>
      </c>
      <c r="F19">
        <v>200</v>
      </c>
      <c r="G19">
        <v>79.078599999999994</v>
      </c>
      <c r="H19">
        <f t="shared" si="0"/>
        <v>4.6754343147197854</v>
      </c>
    </row>
  </sheetData>
  <mergeCells count="2">
    <mergeCell ref="C2:D2"/>
    <mergeCell ref="G2:H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Stencils RegularGrid</vt:lpstr>
      <vt:lpstr>Stencils Impact Weights Regular</vt:lpstr>
      <vt:lpstr>Stencils Impact Derivs Regular</vt:lpstr>
      <vt:lpstr>Stencils Sphere</vt:lpstr>
      <vt:lpstr>StencilsImpact Weights Sphere</vt:lpstr>
      <vt:lpstr>StencilsImpact Derivs Sphere</vt:lpstr>
      <vt:lpstr>Sphere Types Comparison</vt:lpstr>
      <vt:lpstr>Variable HNX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F. Bollig</dc:creator>
  <cp:lastModifiedBy>Evan F. Bollig</cp:lastModifiedBy>
  <dcterms:created xsi:type="dcterms:W3CDTF">2013-07-30T23:09:52Z</dcterms:created>
  <dcterms:modified xsi:type="dcterms:W3CDTF">2013-08-06T08:57:26Z</dcterms:modified>
</cp:coreProperties>
</file>