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560" yWindow="560" windowWidth="25040" windowHeight="14420" tabRatio="500" firstSheet="4" activeTab="6"/>
  </bookViews>
  <sheets>
    <sheet name="n50_weak_alltoallv" sheetId="6" r:id="rId1"/>
    <sheet name="n50_weak_isendirecv" sheetId="7" r:id="rId2"/>
    <sheet name="n50_weak_isend_prerecv" sheetId="12" r:id="rId3"/>
    <sheet name="n50_weak_no_decode" sheetId="9" r:id="rId4"/>
    <sheet name="n50_weak_overlap_cpu" sheetId="1" r:id="rId5"/>
    <sheet name="n17_weak_overlap_cpu" sheetId="3" r:id="rId6"/>
    <sheet name="n31_weak_overlap_cpu" sheetId="4" r:id="rId7"/>
    <sheet name="n101_weak_overlap_cpu" sheetId="5" r:id="rId8"/>
    <sheet name="weak_summary_all_stencils" sheetId="10" r:id="rId9"/>
    <sheet name="n50_weak_comparison" sheetId="11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4" l="1"/>
  <c r="F11" i="4"/>
  <c r="F10" i="4"/>
  <c r="F9" i="4"/>
  <c r="F8" i="4"/>
  <c r="F7" i="4"/>
  <c r="F6" i="4"/>
  <c r="F5" i="4"/>
  <c r="F4" i="4"/>
  <c r="F3" i="4"/>
  <c r="F2" i="4"/>
  <c r="F12" i="3"/>
  <c r="F11" i="3"/>
  <c r="F10" i="3"/>
  <c r="F9" i="3"/>
  <c r="F8" i="3"/>
  <c r="F7" i="3"/>
  <c r="F6" i="3"/>
  <c r="F5" i="3"/>
  <c r="F4" i="3"/>
  <c r="F3" i="3"/>
  <c r="F2" i="3"/>
  <c r="F12" i="1"/>
  <c r="F11" i="1"/>
  <c r="F10" i="1"/>
  <c r="F9" i="1"/>
  <c r="F8" i="1"/>
  <c r="F7" i="1"/>
  <c r="F6" i="1"/>
  <c r="F5" i="1"/>
  <c r="F4" i="1"/>
  <c r="F3" i="1"/>
  <c r="F2" i="1"/>
  <c r="E51" i="1"/>
  <c r="E50" i="1"/>
  <c r="E49" i="1"/>
  <c r="E48" i="1"/>
  <c r="E47" i="1"/>
  <c r="E46" i="1"/>
  <c r="E45" i="1"/>
  <c r="E44" i="1"/>
  <c r="E43" i="1"/>
  <c r="E42" i="1"/>
  <c r="E51" i="4"/>
  <c r="E50" i="4"/>
  <c r="E49" i="4"/>
  <c r="E48" i="4"/>
  <c r="E47" i="4"/>
  <c r="E46" i="4"/>
  <c r="E45" i="4"/>
  <c r="E44" i="4"/>
  <c r="E43" i="4"/>
  <c r="E42" i="4"/>
  <c r="E50" i="5"/>
  <c r="E49" i="5"/>
  <c r="E48" i="5"/>
  <c r="E47" i="5"/>
  <c r="E46" i="5"/>
  <c r="E45" i="5"/>
  <c r="E44" i="5"/>
  <c r="E43" i="5"/>
  <c r="E42" i="5"/>
  <c r="E51" i="3"/>
  <c r="E50" i="3"/>
  <c r="E49" i="3"/>
  <c r="E48" i="3"/>
  <c r="E47" i="3"/>
  <c r="E46" i="3"/>
  <c r="E45" i="3"/>
  <c r="E44" i="3"/>
  <c r="E43" i="3"/>
  <c r="E42" i="3"/>
  <c r="H4" i="1"/>
  <c r="H3" i="1"/>
  <c r="H2" i="1"/>
  <c r="H12" i="1"/>
  <c r="H11" i="1"/>
  <c r="H10" i="1"/>
  <c r="H9" i="1"/>
  <c r="H8" i="1"/>
  <c r="H7" i="1"/>
  <c r="H6" i="1"/>
  <c r="H5" i="1"/>
  <c r="I12" i="1"/>
  <c r="I11" i="1"/>
  <c r="I10" i="1"/>
  <c r="I9" i="1"/>
  <c r="I8" i="1"/>
  <c r="I7" i="1"/>
  <c r="I6" i="1"/>
  <c r="I5" i="1"/>
  <c r="I4" i="1"/>
  <c r="I3" i="1"/>
  <c r="I2" i="1"/>
  <c r="G5" i="1"/>
  <c r="H29" i="1"/>
  <c r="H28" i="1"/>
  <c r="H27" i="1"/>
  <c r="H26" i="1"/>
  <c r="H25" i="1"/>
  <c r="H24" i="1"/>
  <c r="H23" i="1"/>
  <c r="H22" i="1"/>
  <c r="H21" i="1"/>
  <c r="H20" i="1"/>
  <c r="H19" i="1"/>
  <c r="G29" i="1"/>
  <c r="G28" i="1"/>
  <c r="G27" i="1"/>
  <c r="G26" i="1"/>
  <c r="G25" i="1"/>
  <c r="G24" i="1"/>
  <c r="G23" i="1"/>
  <c r="G22" i="1"/>
  <c r="G21" i="1"/>
  <c r="G20" i="1"/>
  <c r="G19" i="1"/>
  <c r="D12" i="3"/>
  <c r="E12" i="3"/>
  <c r="D11" i="3"/>
  <c r="E11" i="3"/>
  <c r="D10" i="3"/>
  <c r="E10" i="3"/>
  <c r="D9" i="3"/>
  <c r="E9" i="3"/>
  <c r="D8" i="3"/>
  <c r="E8" i="3"/>
  <c r="D7" i="3"/>
  <c r="E7" i="3"/>
  <c r="D6" i="3"/>
  <c r="E6" i="3"/>
  <c r="D5" i="3"/>
  <c r="E5" i="3"/>
  <c r="D4" i="3"/>
  <c r="E4" i="3"/>
  <c r="D3" i="3"/>
  <c r="E3" i="3"/>
  <c r="D2" i="3"/>
  <c r="E2" i="3"/>
  <c r="D12" i="4"/>
  <c r="E12" i="4"/>
  <c r="D11" i="4"/>
  <c r="E11" i="4"/>
  <c r="D10" i="4"/>
  <c r="E10" i="4"/>
  <c r="D9" i="4"/>
  <c r="E9" i="4"/>
  <c r="D8" i="4"/>
  <c r="E8" i="4"/>
  <c r="D7" i="4"/>
  <c r="E7" i="4"/>
  <c r="D6" i="4"/>
  <c r="E6" i="4"/>
  <c r="D5" i="4"/>
  <c r="E5" i="4"/>
  <c r="D4" i="4"/>
  <c r="E4" i="4"/>
  <c r="D3" i="4"/>
  <c r="E3" i="4"/>
  <c r="D2" i="4"/>
  <c r="E2" i="4"/>
  <c r="D12" i="1"/>
  <c r="E12" i="1"/>
  <c r="D11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D4" i="1"/>
  <c r="E4" i="1"/>
  <c r="D3" i="1"/>
  <c r="E3" i="1"/>
  <c r="D2" i="1"/>
  <c r="E2" i="1"/>
  <c r="E11" i="5"/>
  <c r="E10" i="5"/>
  <c r="E9" i="5"/>
  <c r="E8" i="5"/>
  <c r="E7" i="5"/>
  <c r="E6" i="5"/>
  <c r="E5" i="5"/>
  <c r="E4" i="5"/>
  <c r="E3" i="5"/>
  <c r="E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<sst xmlns="http://schemas.openxmlformats.org/spreadsheetml/2006/main" count="102" uniqueCount="17">
  <si>
    <t>p</t>
  </si>
  <si>
    <t>N_p</t>
  </si>
  <si>
    <t>Overlap CPU</t>
  </si>
  <si>
    <t>Overlap CPU (SpMV Total)</t>
  </si>
  <si>
    <t>Overlap CPU (Comm Total)</t>
  </si>
  <si>
    <t>SpMV Only</t>
  </si>
  <si>
    <t>Comm Only</t>
  </si>
  <si>
    <t>Speedup</t>
  </si>
  <si>
    <t>Efficiency</t>
  </si>
  <si>
    <t>Comm - SpMV</t>
  </si>
  <si>
    <t>(Comm-SpMV)/Total</t>
  </si>
  <si>
    <t xml:space="preserve">Reduction </t>
  </si>
  <si>
    <t>N</t>
  </si>
  <si>
    <t>SpmV Q\B Only</t>
  </si>
  <si>
    <t>SpMV Q\B Only</t>
  </si>
  <si>
    <t>Visible Communication</t>
  </si>
  <si>
    <t>GFLOP/sec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</si>
</sst>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1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5" fillId="0" borderId="0" xfId="0" applyFont="1"/>
    <xf numFmtId="9" fontId="0" fillId="0" borderId="0" xfId="1" applyFont="1"/>
    <xf numFmtId="43" fontId="0" fillId="0" borderId="0" xfId="140" applyFont="1"/>
  </cellXfs>
  <cellStyles count="151">
    <cellStyle name="Comma" xfId="140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Weak Scaling, Np = 4000 points</a:t>
            </a:r>
          </a:p>
          <a:p>
            <a:pPr algn="ctr" rtl="0">
              <a:defRPr sz="2000"/>
            </a:pPr>
            <a:r>
              <a:rPr lang="en-US" sz="2000"/>
              <a:t>SpMV + MPI (Isend/Irecv Overlap CPU) on Itasca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n17_weak_overlap_cpu!$C$2:$C$12</c:f>
              <c:numCache>
                <c:formatCode>General</c:formatCode>
                <c:ptCount val="11"/>
                <c:pt idx="0">
                  <c:v>0.1045</c:v>
                </c:pt>
                <c:pt idx="1">
                  <c:v>0.105</c:v>
                </c:pt>
                <c:pt idx="2">
                  <c:v>0.10675</c:v>
                </c:pt>
                <c:pt idx="3">
                  <c:v>0.214975</c:v>
                </c:pt>
                <c:pt idx="4">
                  <c:v>0.249594</c:v>
                </c:pt>
                <c:pt idx="5">
                  <c:v>0.278072</c:v>
                </c:pt>
                <c:pt idx="6">
                  <c:v>0.30685</c:v>
                </c:pt>
                <c:pt idx="7">
                  <c:v>0.37101</c:v>
                </c:pt>
                <c:pt idx="8">
                  <c:v>0.725274</c:v>
                </c:pt>
                <c:pt idx="9">
                  <c:v>0.803724</c:v>
                </c:pt>
                <c:pt idx="10">
                  <c:v>1.06508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n31_weak_overlap_cpu!$C$2:$C$12</c:f>
              <c:numCache>
                <c:formatCode>General</c:formatCode>
                <c:ptCount val="11"/>
                <c:pt idx="0">
                  <c:v>0.1574</c:v>
                </c:pt>
                <c:pt idx="1">
                  <c:v>0.17875</c:v>
                </c:pt>
                <c:pt idx="2">
                  <c:v>0.20905</c:v>
                </c:pt>
                <c:pt idx="3">
                  <c:v>0.403038</c:v>
                </c:pt>
                <c:pt idx="4">
                  <c:v>0.449213</c:v>
                </c:pt>
                <c:pt idx="5">
                  <c:v>0.498338</c:v>
                </c:pt>
                <c:pt idx="6">
                  <c:v>0.531352</c:v>
                </c:pt>
                <c:pt idx="7">
                  <c:v>0.686627</c:v>
                </c:pt>
                <c:pt idx="8">
                  <c:v>0.845688</c:v>
                </c:pt>
                <c:pt idx="9">
                  <c:v>1.35135</c:v>
                </c:pt>
                <c:pt idx="10">
                  <c:v>1.52128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n50_weak_overlap_cpu!$C$2:$C$12</c:f>
              <c:numCache>
                <c:formatCode>General</c:formatCode>
                <c:ptCount val="11"/>
                <c:pt idx="0">
                  <c:v>0.2538</c:v>
                </c:pt>
                <c:pt idx="1">
                  <c:v>0.28865</c:v>
                </c:pt>
                <c:pt idx="2">
                  <c:v>0.372275</c:v>
                </c:pt>
                <c:pt idx="3">
                  <c:v>0.679962</c:v>
                </c:pt>
                <c:pt idx="4">
                  <c:v>0.743888</c:v>
                </c:pt>
                <c:pt idx="5">
                  <c:v>0.799662</c:v>
                </c:pt>
                <c:pt idx="6">
                  <c:v>0.803234</c:v>
                </c:pt>
                <c:pt idx="7">
                  <c:v>1.01135</c:v>
                </c:pt>
                <c:pt idx="8">
                  <c:v>1.24274</c:v>
                </c:pt>
                <c:pt idx="9">
                  <c:v>1.44612</c:v>
                </c:pt>
                <c:pt idx="10">
                  <c:v>1.91737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n101_weak_overlap_cpu!$C$2:$C$11</c:f>
              <c:numCache>
                <c:formatCode>General</c:formatCode>
                <c:ptCount val="10"/>
                <c:pt idx="0">
                  <c:v>0.5333</c:v>
                </c:pt>
                <c:pt idx="1">
                  <c:v>0.58745</c:v>
                </c:pt>
                <c:pt idx="2">
                  <c:v>0.843</c:v>
                </c:pt>
                <c:pt idx="3">
                  <c:v>1.27271</c:v>
                </c:pt>
                <c:pt idx="4">
                  <c:v>1.44293</c:v>
                </c:pt>
                <c:pt idx="5">
                  <c:v>1.46159</c:v>
                </c:pt>
                <c:pt idx="6">
                  <c:v>1.5019</c:v>
                </c:pt>
                <c:pt idx="7">
                  <c:v>1.68878</c:v>
                </c:pt>
                <c:pt idx="8">
                  <c:v>2.03697</c:v>
                </c:pt>
                <c:pt idx="9">
                  <c:v>2.40899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623016"/>
        <c:axId val="2092606728"/>
      </c:scatterChart>
      <c:valAx>
        <c:axId val="-210062301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606728"/>
        <c:crosses val="autoZero"/>
        <c:crossBetween val="midCat"/>
      </c:valAx>
      <c:valAx>
        <c:axId val="2092606728"/>
        <c:scaling>
          <c:orientation val="minMax"/>
          <c:max val="6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062301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1800"/>
            </a:pPr>
            <a:r>
              <a:rPr lang="en-US" sz="1800"/>
              <a:t>Weak Scaling Efficiency, Np = 4000 points</a:t>
            </a:r>
          </a:p>
          <a:p>
            <a:pPr algn="ctr" rtl="0">
              <a:defRPr sz="1800"/>
            </a:pPr>
            <a:r>
              <a:rPr lang="en-US" sz="1800"/>
              <a:t>SpMV + MPI (Isend/Irecv Overlap CPU) on Itasca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n17_weak_overlap_cpu!$E$2:$E$12</c:f>
              <c:numCache>
                <c:formatCode>0%</c:formatCode>
                <c:ptCount val="11"/>
                <c:pt idx="0">
                  <c:v>1.0</c:v>
                </c:pt>
                <c:pt idx="1">
                  <c:v>0.995238095238095</c:v>
                </c:pt>
                <c:pt idx="2">
                  <c:v>0.978922716627635</c:v>
                </c:pt>
                <c:pt idx="3">
                  <c:v>0.486103035236655</c:v>
                </c:pt>
                <c:pt idx="4">
                  <c:v>0.418679936216415</c:v>
                </c:pt>
                <c:pt idx="5">
                  <c:v>0.375801950573952</c:v>
                </c:pt>
                <c:pt idx="6">
                  <c:v>0.340557275541796</c:v>
                </c:pt>
                <c:pt idx="7">
                  <c:v>0.281663567019757</c:v>
                </c:pt>
                <c:pt idx="8">
                  <c:v>0.144083477416811</c:v>
                </c:pt>
                <c:pt idx="9">
                  <c:v>0.130019758026387</c:v>
                </c:pt>
                <c:pt idx="10">
                  <c:v>0.0981146956097194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n31_weak_overlap_cpu!$E$2:$E$12</c:f>
              <c:numCache>
                <c:formatCode>0%</c:formatCode>
                <c:ptCount val="11"/>
                <c:pt idx="0">
                  <c:v>1.0</c:v>
                </c:pt>
                <c:pt idx="1">
                  <c:v>0.880559440559441</c:v>
                </c:pt>
                <c:pt idx="2">
                  <c:v>0.752929921071514</c:v>
                </c:pt>
                <c:pt idx="3">
                  <c:v>0.390533895066966</c:v>
                </c:pt>
                <c:pt idx="4">
                  <c:v>0.350390571955843</c:v>
                </c:pt>
                <c:pt idx="5">
                  <c:v>0.315849885017799</c:v>
                </c:pt>
                <c:pt idx="6">
                  <c:v>0.296225477649468</c:v>
                </c:pt>
                <c:pt idx="7">
                  <c:v>0.229236543276044</c:v>
                </c:pt>
                <c:pt idx="8">
                  <c:v>0.186120649695869</c:v>
                </c:pt>
                <c:pt idx="9">
                  <c:v>0.116476116476116</c:v>
                </c:pt>
                <c:pt idx="10">
                  <c:v>0.103465502734539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n50_weak_overlap_cpu!$E$2:$E$12</c:f>
              <c:numCache>
                <c:formatCode>0%</c:formatCode>
                <c:ptCount val="11"/>
                <c:pt idx="0">
                  <c:v>1.0</c:v>
                </c:pt>
                <c:pt idx="1">
                  <c:v>0.879265546509614</c:v>
                </c:pt>
                <c:pt idx="2">
                  <c:v>0.681754079645423</c:v>
                </c:pt>
                <c:pt idx="3">
                  <c:v>0.373256152549701</c:v>
                </c:pt>
                <c:pt idx="4">
                  <c:v>0.341180392747295</c:v>
                </c:pt>
                <c:pt idx="5">
                  <c:v>0.317384094780045</c:v>
                </c:pt>
                <c:pt idx="6">
                  <c:v>0.315972680439324</c:v>
                </c:pt>
                <c:pt idx="7">
                  <c:v>0.250951698225145</c:v>
                </c:pt>
                <c:pt idx="8">
                  <c:v>0.20422614545279</c:v>
                </c:pt>
                <c:pt idx="9">
                  <c:v>0.175504107542943</c:v>
                </c:pt>
                <c:pt idx="10">
                  <c:v>0.132368817703417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n101_weak_overlap_cpu!$E$2:$E$11</c:f>
              <c:numCache>
                <c:formatCode>0%</c:formatCode>
                <c:ptCount val="10"/>
                <c:pt idx="0">
                  <c:v>1.0</c:v>
                </c:pt>
                <c:pt idx="1">
                  <c:v>0.907821942292961</c:v>
                </c:pt>
                <c:pt idx="2">
                  <c:v>0.632621589561091</c:v>
                </c:pt>
                <c:pt idx="3">
                  <c:v>0.419027115367994</c:v>
                </c:pt>
                <c:pt idx="4">
                  <c:v>0.369595198658285</c:v>
                </c:pt>
                <c:pt idx="5">
                  <c:v>0.364876606982806</c:v>
                </c:pt>
                <c:pt idx="6">
                  <c:v>0.355083560822958</c:v>
                </c:pt>
                <c:pt idx="7">
                  <c:v>0.315790096993096</c:v>
                </c:pt>
                <c:pt idx="8">
                  <c:v>0.261810434125196</c:v>
                </c:pt>
                <c:pt idx="9">
                  <c:v>0.221379084180507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436392"/>
        <c:axId val="-2092918680"/>
      </c:scatterChart>
      <c:valAx>
        <c:axId val="209243639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2918680"/>
        <c:crosses val="autoZero"/>
        <c:crossBetween val="midCat"/>
      </c:valAx>
      <c:valAx>
        <c:axId val="-209291868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 (t</a:t>
                </a:r>
                <a:r>
                  <a:rPr lang="en-US" baseline="-25000"/>
                  <a:t>1</a:t>
                </a:r>
                <a:r>
                  <a:rPr lang="en-US"/>
                  <a:t>/t</a:t>
                </a:r>
                <a:r>
                  <a:rPr lang="en-US" baseline="-25000"/>
                  <a:t>p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092436392"/>
        <c:crosses val="autoZero"/>
        <c:crossBetween val="midCat"/>
        <c:majorUnit val="0.2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Weak Scaling, Np = 4000 points</a:t>
            </a:r>
          </a:p>
          <a:p>
            <a:pPr algn="ctr" rtl="0">
              <a:defRPr sz="2000"/>
            </a:pPr>
            <a:r>
              <a:rPr lang="en-US" sz="2000"/>
              <a:t>Visible </a:t>
            </a:r>
            <a:r>
              <a:rPr lang="en-US" sz="2000" baseline="0"/>
              <a:t>Comm Time w.r.t. Total SpMV </a:t>
            </a:r>
            <a:r>
              <a:rPr lang="en-US" sz="2000"/>
              <a:t>on Itasca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n17_weak_overlap_cpu!$E$41:$E$51</c:f>
              <c:numCache>
                <c:formatCode>0%</c:formatCode>
                <c:ptCount val="11"/>
                <c:pt idx="1">
                  <c:v>0.0233333333333333</c:v>
                </c:pt>
                <c:pt idx="2">
                  <c:v>0.0231850117096018</c:v>
                </c:pt>
                <c:pt idx="3">
                  <c:v>0.29084777299686</c:v>
                </c:pt>
                <c:pt idx="4">
                  <c:v>0.37753712028334</c:v>
                </c:pt>
                <c:pt idx="5">
                  <c:v>0.445093357116143</c:v>
                </c:pt>
                <c:pt idx="6">
                  <c:v>0.4988952256803</c:v>
                </c:pt>
                <c:pt idx="7">
                  <c:v>0.58303549769548</c:v>
                </c:pt>
                <c:pt idx="8">
                  <c:v>0.788312554979222</c:v>
                </c:pt>
                <c:pt idx="9">
                  <c:v>0.807230467175299</c:v>
                </c:pt>
                <c:pt idx="10">
                  <c:v>0.854213674090209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n31_weak_overlap_cpu!$E$41:$E$51</c:f>
              <c:numCache>
                <c:formatCode>0%</c:formatCode>
                <c:ptCount val="11"/>
                <c:pt idx="1">
                  <c:v>0.112167832167832</c:v>
                </c:pt>
                <c:pt idx="2">
                  <c:v>0.132982540062186</c:v>
                </c:pt>
                <c:pt idx="3">
                  <c:v>0.232112108535672</c:v>
                </c:pt>
                <c:pt idx="4">
                  <c:v>0.314104890107811</c:v>
                </c:pt>
                <c:pt idx="5">
                  <c:v>0.371679462533461</c:v>
                </c:pt>
                <c:pt idx="6">
                  <c:v>0.412395173067947</c:v>
                </c:pt>
                <c:pt idx="7">
                  <c:v>0.550616273464341</c:v>
                </c:pt>
                <c:pt idx="8">
                  <c:v>0.636938208890276</c:v>
                </c:pt>
                <c:pt idx="9">
                  <c:v>0.775853035853036</c:v>
                </c:pt>
                <c:pt idx="10">
                  <c:v>0.799568126840555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n50_weak_overlap_cpu!$E$41:$E$51</c:f>
              <c:numCache>
                <c:formatCode>0%</c:formatCode>
                <c:ptCount val="11"/>
                <c:pt idx="1">
                  <c:v>0.113285986488827</c:v>
                </c:pt>
                <c:pt idx="2">
                  <c:v>0.177086830971728</c:v>
                </c:pt>
                <c:pt idx="3">
                  <c:v>0.197141899106126</c:v>
                </c:pt>
                <c:pt idx="4">
                  <c:v>0.259842879573269</c:v>
                </c:pt>
                <c:pt idx="5">
                  <c:v>0.328396247414533</c:v>
                </c:pt>
                <c:pt idx="6">
                  <c:v>0.328342674737374</c:v>
                </c:pt>
                <c:pt idx="7">
                  <c:v>0.468843624857863</c:v>
                </c:pt>
                <c:pt idx="8">
                  <c:v>0.57655905499139</c:v>
                </c:pt>
                <c:pt idx="9">
                  <c:v>0.639435869775675</c:v>
                </c:pt>
                <c:pt idx="10">
                  <c:v>0.731934889979503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n101_weak_overlap_cpu!$E$41:$E$51</c:f>
              <c:numCache>
                <c:formatCode>0%</c:formatCode>
                <c:ptCount val="11"/>
                <c:pt idx="1">
                  <c:v>0.0794110137032939</c:v>
                </c:pt>
                <c:pt idx="2">
                  <c:v>0.138938315539739</c:v>
                </c:pt>
                <c:pt idx="3">
                  <c:v>0.13132371082179</c:v>
                </c:pt>
                <c:pt idx="4">
                  <c:v>0.232707061326606</c:v>
                </c:pt>
                <c:pt idx="5">
                  <c:v>0.253023077607263</c:v>
                </c:pt>
                <c:pt idx="6">
                  <c:v>0.280019308875425</c:v>
                </c:pt>
                <c:pt idx="7">
                  <c:v>0.36479825672971</c:v>
                </c:pt>
                <c:pt idx="8">
                  <c:v>0.483147027202168</c:v>
                </c:pt>
                <c:pt idx="9">
                  <c:v>0.566062125621111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161416"/>
        <c:axId val="-2100541176"/>
      </c:scatterChart>
      <c:valAx>
        <c:axId val="-210116141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0541176"/>
        <c:crosses val="autoZero"/>
        <c:crossBetween val="midCat"/>
      </c:valAx>
      <c:valAx>
        <c:axId val="-2100541176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of Total Time</a:t>
                </a:r>
                <a:endParaRPr lang="en-US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-2101161416"/>
        <c:crosses val="autoZero"/>
        <c:crossBetween val="midCat"/>
        <c:majorUnit val="0.2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Weak Scaling Comparison, Np = 4000 points</a:t>
            </a:r>
          </a:p>
          <a:p>
            <a:pPr algn="ctr" rtl="0">
              <a:defRPr sz="2000"/>
            </a:pPr>
            <a:r>
              <a:rPr lang="en-US" sz="2000"/>
              <a:t>SpMV + MPI on Itasca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n50_weak_alltoallv!$A$2:$A$12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n50_weak_alltoallv!$C$2:$C$12</c:f>
              <c:numCache>
                <c:formatCode>General</c:formatCode>
                <c:ptCount val="11"/>
                <c:pt idx="0">
                  <c:v>0.255</c:v>
                </c:pt>
                <c:pt idx="1">
                  <c:v>0.30735</c:v>
                </c:pt>
                <c:pt idx="2">
                  <c:v>0.397475</c:v>
                </c:pt>
                <c:pt idx="3">
                  <c:v>0.753862</c:v>
                </c:pt>
                <c:pt idx="4">
                  <c:v>0.8861</c:v>
                </c:pt>
                <c:pt idx="5">
                  <c:v>1.07621</c:v>
                </c:pt>
                <c:pt idx="6">
                  <c:v>1.23354</c:v>
                </c:pt>
                <c:pt idx="7">
                  <c:v>1.83379</c:v>
                </c:pt>
                <c:pt idx="8">
                  <c:v>1.93195</c:v>
                </c:pt>
                <c:pt idx="9">
                  <c:v>3.04581</c:v>
                </c:pt>
                <c:pt idx="10">
                  <c:v>5.35944</c:v>
                </c:pt>
              </c:numCache>
            </c:numRef>
          </c:yVal>
          <c:smooth val="0"/>
        </c:ser>
        <c:ser>
          <c:idx val="1"/>
          <c:order val="1"/>
          <c:tx>
            <c:v>MPI_Isend/MPI_Irecv</c:v>
          </c:tx>
          <c:xVal>
            <c:numRef>
              <c:f>n50_weak_alltoallv!$A$2:$A$12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n50_weak_isendirecv!$C$2:$C$12</c:f>
              <c:numCache>
                <c:formatCode>General</c:formatCode>
                <c:ptCount val="11"/>
                <c:pt idx="0">
                  <c:v>0.2557</c:v>
                </c:pt>
                <c:pt idx="1">
                  <c:v>0.3091</c:v>
                </c:pt>
                <c:pt idx="2">
                  <c:v>0.389975</c:v>
                </c:pt>
                <c:pt idx="3">
                  <c:v>0.751637</c:v>
                </c:pt>
                <c:pt idx="4">
                  <c:v>0.897219</c:v>
                </c:pt>
                <c:pt idx="5">
                  <c:v>0.977009</c:v>
                </c:pt>
                <c:pt idx="6">
                  <c:v>1.11745</c:v>
                </c:pt>
                <c:pt idx="7">
                  <c:v>1.34226</c:v>
                </c:pt>
                <c:pt idx="8">
                  <c:v>1.54802</c:v>
                </c:pt>
                <c:pt idx="9">
                  <c:v>2.13465</c:v>
                </c:pt>
                <c:pt idx="10">
                  <c:v>2.77918</c:v>
                </c:pt>
              </c:numCache>
            </c:numRef>
          </c:yVal>
          <c:smooth val="0"/>
        </c:ser>
        <c:ser>
          <c:idx val="2"/>
          <c:order val="2"/>
          <c:tx>
            <c:v>Pre-Recv</c:v>
          </c:tx>
          <c:xVal>
            <c:numRef>
              <c:f>n50_weak_alltoallv!$A$2:$A$12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n50_weak_isend_prerecv!$C$2:$C$12</c:f>
              <c:numCache>
                <c:formatCode>General</c:formatCode>
                <c:ptCount val="11"/>
                <c:pt idx="0">
                  <c:v>0.2506</c:v>
                </c:pt>
                <c:pt idx="1">
                  <c:v>0.30045</c:v>
                </c:pt>
                <c:pt idx="2">
                  <c:v>0.3875</c:v>
                </c:pt>
                <c:pt idx="3">
                  <c:v>0.7332</c:v>
                </c:pt>
                <c:pt idx="4">
                  <c:v>0.847219</c:v>
                </c:pt>
                <c:pt idx="5">
                  <c:v>0.919869</c:v>
                </c:pt>
                <c:pt idx="6">
                  <c:v>0.963702</c:v>
                </c:pt>
                <c:pt idx="7">
                  <c:v>1.2854</c:v>
                </c:pt>
                <c:pt idx="8">
                  <c:v>1.7736</c:v>
                </c:pt>
                <c:pt idx="9">
                  <c:v>1.71503</c:v>
                </c:pt>
                <c:pt idx="10">
                  <c:v>2.45762</c:v>
                </c:pt>
              </c:numCache>
            </c:numRef>
          </c:yVal>
          <c:smooth val="0"/>
        </c:ser>
        <c:ser>
          <c:idx val="3"/>
          <c:order val="3"/>
          <c:tx>
            <c:v>No Decode</c:v>
          </c:tx>
          <c:xVal>
            <c:numRef>
              <c:f>n50_weak_alltoallv!$A$2:$A$12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n50_weak_no_decode!$C$2:$C$13</c:f>
              <c:numCache>
                <c:formatCode>General</c:formatCode>
                <c:ptCount val="12"/>
                <c:pt idx="0">
                  <c:v>0.2501</c:v>
                </c:pt>
                <c:pt idx="1">
                  <c:v>0.28575</c:v>
                </c:pt>
                <c:pt idx="2">
                  <c:v>0.363475</c:v>
                </c:pt>
                <c:pt idx="3">
                  <c:v>0.693113</c:v>
                </c:pt>
                <c:pt idx="4">
                  <c:v>0.779475</c:v>
                </c:pt>
                <c:pt idx="5">
                  <c:v>0.820172</c:v>
                </c:pt>
                <c:pt idx="6">
                  <c:v>0.888569</c:v>
                </c:pt>
                <c:pt idx="7">
                  <c:v>1.103</c:v>
                </c:pt>
                <c:pt idx="8">
                  <c:v>1.47905</c:v>
                </c:pt>
                <c:pt idx="9">
                  <c:v>2.00001</c:v>
                </c:pt>
                <c:pt idx="10">
                  <c:v>2.2596</c:v>
                </c:pt>
              </c:numCache>
            </c:numRef>
          </c:yVal>
          <c:smooth val="0"/>
        </c:ser>
        <c:ser>
          <c:idx val="4"/>
          <c:order val="4"/>
          <c:tx>
            <c:v>Overlap CPU</c:v>
          </c:tx>
          <c:xVal>
            <c:numRef>
              <c:f>n50_weak_alltoallv!$A$2:$A$12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n50_weak_overlap_cpu!$C$2:$C$12</c:f>
              <c:numCache>
                <c:formatCode>General</c:formatCode>
                <c:ptCount val="11"/>
                <c:pt idx="0">
                  <c:v>0.2538</c:v>
                </c:pt>
                <c:pt idx="1">
                  <c:v>0.28865</c:v>
                </c:pt>
                <c:pt idx="2">
                  <c:v>0.372275</c:v>
                </c:pt>
                <c:pt idx="3">
                  <c:v>0.679962</c:v>
                </c:pt>
                <c:pt idx="4">
                  <c:v>0.743888</c:v>
                </c:pt>
                <c:pt idx="5">
                  <c:v>0.799662</c:v>
                </c:pt>
                <c:pt idx="6">
                  <c:v>0.803234</c:v>
                </c:pt>
                <c:pt idx="7">
                  <c:v>1.01135</c:v>
                </c:pt>
                <c:pt idx="8">
                  <c:v>1.24274</c:v>
                </c:pt>
                <c:pt idx="9">
                  <c:v>1.44612</c:v>
                </c:pt>
                <c:pt idx="10">
                  <c:v>1.91737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297720"/>
        <c:axId val="-2092121144"/>
      </c:scatterChart>
      <c:valAx>
        <c:axId val="214429772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2121144"/>
        <c:crosses val="autoZero"/>
        <c:crossBetween val="midCat"/>
      </c:valAx>
      <c:valAx>
        <c:axId val="-2092121144"/>
        <c:scaling>
          <c:orientation val="minMax"/>
          <c:max val="6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4297720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5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25400</xdr:rowOff>
    </xdr:from>
    <xdr:to>
      <xdr:col>10</xdr:col>
      <xdr:colOff>304800</xdr:colOff>
      <xdr:row>29</xdr:row>
      <xdr:rowOff>28864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228600</xdr:colOff>
      <xdr:row>29</xdr:row>
      <xdr:rowOff>3464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228600</xdr:colOff>
      <xdr:row>60</xdr:row>
      <xdr:rowOff>3464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228600</xdr:colOff>
      <xdr:row>29</xdr:row>
      <xdr:rowOff>3464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E20" sqref="E20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4000</v>
      </c>
      <c r="C2">
        <v>0.255</v>
      </c>
    </row>
    <row r="3" spans="1:3">
      <c r="A3">
        <v>2</v>
      </c>
      <c r="B3">
        <v>8000</v>
      </c>
      <c r="C3">
        <v>0.30735000000000001</v>
      </c>
    </row>
    <row r="4" spans="1:3">
      <c r="A4">
        <v>4</v>
      </c>
      <c r="B4">
        <v>16000</v>
      </c>
      <c r="C4">
        <v>0.39747500000000002</v>
      </c>
    </row>
    <row r="5" spans="1:3">
      <c r="A5">
        <v>8</v>
      </c>
      <c r="B5">
        <v>32000</v>
      </c>
      <c r="C5">
        <v>0.75386200000000003</v>
      </c>
    </row>
    <row r="6" spans="1:3">
      <c r="A6">
        <v>16</v>
      </c>
      <c r="B6">
        <v>64000</v>
      </c>
      <c r="C6">
        <v>0.8861</v>
      </c>
    </row>
    <row r="7" spans="1:3">
      <c r="A7">
        <v>32</v>
      </c>
      <c r="B7">
        <v>128000</v>
      </c>
      <c r="C7">
        <v>1.0762100000000001</v>
      </c>
    </row>
    <row r="8" spans="1:3">
      <c r="A8">
        <v>64</v>
      </c>
      <c r="B8">
        <v>256000</v>
      </c>
      <c r="C8">
        <v>1.2335400000000001</v>
      </c>
    </row>
    <row r="9" spans="1:3">
      <c r="A9">
        <v>128</v>
      </c>
      <c r="B9">
        <v>512000</v>
      </c>
      <c r="C9">
        <v>1.83379</v>
      </c>
    </row>
    <row r="10" spans="1:3">
      <c r="A10">
        <v>256</v>
      </c>
      <c r="B10">
        <v>1024000</v>
      </c>
      <c r="C10">
        <v>1.9319500000000001</v>
      </c>
    </row>
    <row r="11" spans="1:3">
      <c r="A11">
        <v>512</v>
      </c>
      <c r="B11">
        <v>2048000</v>
      </c>
      <c r="C11">
        <v>3.0458099999999999</v>
      </c>
    </row>
    <row r="12" spans="1:3">
      <c r="A12">
        <v>1024</v>
      </c>
      <c r="B12">
        <v>4096000</v>
      </c>
      <c r="C12">
        <v>5.3594400000000002</v>
      </c>
    </row>
    <row r="14" spans="1:3">
      <c r="A14" t="s">
        <v>0</v>
      </c>
      <c r="B14" t="s">
        <v>1</v>
      </c>
      <c r="C14" t="s">
        <v>5</v>
      </c>
    </row>
    <row r="15" spans="1:3">
      <c r="A15">
        <v>1</v>
      </c>
      <c r="B15">
        <v>4000</v>
      </c>
      <c r="C15">
        <v>0.25230000000000002</v>
      </c>
    </row>
    <row r="16" spans="1:3">
      <c r="A16">
        <v>2</v>
      </c>
      <c r="B16">
        <v>8000</v>
      </c>
      <c r="C16">
        <v>0.25290000000000001</v>
      </c>
    </row>
    <row r="17" spans="1:3">
      <c r="A17">
        <v>4</v>
      </c>
      <c r="B17">
        <v>16000</v>
      </c>
      <c r="C17">
        <v>0.30252499999999999</v>
      </c>
    </row>
    <row r="18" spans="1:3">
      <c r="A18">
        <v>8</v>
      </c>
      <c r="B18">
        <v>32000</v>
      </c>
      <c r="C18">
        <v>0.570712</v>
      </c>
    </row>
    <row r="19" spans="1:3">
      <c r="A19">
        <v>16</v>
      </c>
      <c r="B19">
        <v>64000</v>
      </c>
      <c r="C19">
        <v>0.55359400000000003</v>
      </c>
    </row>
    <row r="20" spans="1:3">
      <c r="A20">
        <v>32</v>
      </c>
      <c r="B20">
        <v>128000</v>
      </c>
      <c r="C20">
        <v>0.58631599999999995</v>
      </c>
    </row>
    <row r="21" spans="1:3">
      <c r="A21">
        <v>64</v>
      </c>
      <c r="B21">
        <v>256000</v>
      </c>
      <c r="C21">
        <v>0.58667800000000003</v>
      </c>
    </row>
    <row r="22" spans="1:3">
      <c r="A22">
        <v>128</v>
      </c>
      <c r="B22">
        <v>512000</v>
      </c>
      <c r="C22">
        <v>0.58484400000000003</v>
      </c>
    </row>
    <row r="23" spans="1:3">
      <c r="A23">
        <v>256</v>
      </c>
      <c r="B23">
        <v>1024000</v>
      </c>
      <c r="C23">
        <v>0.58170699999999997</v>
      </c>
    </row>
    <row r="24" spans="1:3">
      <c r="A24">
        <v>512</v>
      </c>
      <c r="B24">
        <v>2048000</v>
      </c>
      <c r="C24">
        <v>0.57006199999999996</v>
      </c>
    </row>
    <row r="25" spans="1:3">
      <c r="A25">
        <v>1024</v>
      </c>
      <c r="B25">
        <v>4096000</v>
      </c>
      <c r="C25">
        <v>0.56122000000000005</v>
      </c>
    </row>
    <row r="27" spans="1:3">
      <c r="A27" t="s">
        <v>0</v>
      </c>
      <c r="B27" t="s">
        <v>1</v>
      </c>
      <c r="C27" t="s">
        <v>6</v>
      </c>
    </row>
    <row r="28" spans="1:3">
      <c r="A28">
        <v>1</v>
      </c>
      <c r="B28">
        <v>4000</v>
      </c>
      <c r="C28">
        <v>1.6000000000000001E-3</v>
      </c>
    </row>
    <row r="29" spans="1:3">
      <c r="A29">
        <v>2</v>
      </c>
      <c r="B29">
        <v>8000</v>
      </c>
      <c r="C29">
        <v>5.3400000000000003E-2</v>
      </c>
    </row>
    <row r="30" spans="1:3">
      <c r="A30">
        <v>4</v>
      </c>
      <c r="B30">
        <v>16000</v>
      </c>
      <c r="C30">
        <v>9.3799999999999994E-2</v>
      </c>
    </row>
    <row r="31" spans="1:3">
      <c r="A31">
        <v>8</v>
      </c>
      <c r="B31">
        <v>32000</v>
      </c>
      <c r="C31">
        <v>0.18141299999999999</v>
      </c>
    </row>
    <row r="32" spans="1:3">
      <c r="A32">
        <v>16</v>
      </c>
      <c r="B32">
        <v>64000</v>
      </c>
      <c r="C32">
        <v>0.33072499999999999</v>
      </c>
    </row>
    <row r="33" spans="1:3">
      <c r="A33">
        <v>32</v>
      </c>
      <c r="B33">
        <v>128000</v>
      </c>
      <c r="C33">
        <v>0.48805900000000002</v>
      </c>
    </row>
    <row r="34" spans="1:3">
      <c r="A34">
        <v>64</v>
      </c>
      <c r="B34">
        <v>256000</v>
      </c>
      <c r="C34">
        <v>0.64493400000000001</v>
      </c>
    </row>
    <row r="35" spans="1:3">
      <c r="A35">
        <v>128</v>
      </c>
      <c r="B35">
        <v>512000</v>
      </c>
      <c r="C35">
        <v>1.2470300000000001</v>
      </c>
    </row>
    <row r="36" spans="1:3">
      <c r="A36">
        <v>256</v>
      </c>
      <c r="B36">
        <v>1024000</v>
      </c>
      <c r="C36">
        <v>1.3483000000000001</v>
      </c>
    </row>
    <row r="37" spans="1:3">
      <c r="A37">
        <v>512</v>
      </c>
      <c r="B37">
        <v>2048000</v>
      </c>
      <c r="C37">
        <v>2.4737800000000001</v>
      </c>
    </row>
    <row r="38" spans="1:3">
      <c r="A38">
        <v>1024</v>
      </c>
      <c r="B38">
        <v>4096000</v>
      </c>
      <c r="C38">
        <v>4.7962300000000004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7" sqref="L17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I30" sqref="I30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4000</v>
      </c>
      <c r="C2">
        <v>0.25569999999999998</v>
      </c>
    </row>
    <row r="3" spans="1:3">
      <c r="A3">
        <v>2</v>
      </c>
      <c r="B3">
        <v>8000</v>
      </c>
      <c r="C3">
        <v>0.30909999999999999</v>
      </c>
    </row>
    <row r="4" spans="1:3">
      <c r="A4">
        <v>4</v>
      </c>
      <c r="B4">
        <v>16000</v>
      </c>
      <c r="C4">
        <v>0.38997500000000002</v>
      </c>
    </row>
    <row r="5" spans="1:3">
      <c r="A5">
        <v>8</v>
      </c>
      <c r="B5">
        <v>32000</v>
      </c>
      <c r="C5">
        <v>0.751637</v>
      </c>
    </row>
    <row r="6" spans="1:3">
      <c r="A6">
        <v>16</v>
      </c>
      <c r="B6">
        <v>64000</v>
      </c>
      <c r="C6">
        <v>0.89721899999999999</v>
      </c>
    </row>
    <row r="7" spans="1:3">
      <c r="A7">
        <v>32</v>
      </c>
      <c r="B7">
        <v>128000</v>
      </c>
      <c r="C7">
        <v>0.97700900000000002</v>
      </c>
    </row>
    <row r="8" spans="1:3">
      <c r="A8">
        <v>64</v>
      </c>
      <c r="B8">
        <v>256000</v>
      </c>
      <c r="C8">
        <v>1.1174500000000001</v>
      </c>
    </row>
    <row r="9" spans="1:3">
      <c r="A9">
        <v>128</v>
      </c>
      <c r="B9">
        <v>512000</v>
      </c>
      <c r="C9">
        <v>1.34226</v>
      </c>
    </row>
    <row r="10" spans="1:3">
      <c r="A10">
        <v>256</v>
      </c>
      <c r="B10">
        <v>1024000</v>
      </c>
      <c r="C10">
        <v>1.54802</v>
      </c>
    </row>
    <row r="11" spans="1:3">
      <c r="A11">
        <v>512</v>
      </c>
      <c r="B11">
        <v>2048000</v>
      </c>
      <c r="C11">
        <v>2.1346500000000002</v>
      </c>
    </row>
    <row r="12" spans="1:3">
      <c r="A12">
        <v>1024</v>
      </c>
      <c r="B12">
        <v>4096000</v>
      </c>
      <c r="C12">
        <v>2.7791800000000002</v>
      </c>
    </row>
    <row r="14" spans="1:3">
      <c r="A14" t="s">
        <v>0</v>
      </c>
      <c r="B14" t="s">
        <v>1</v>
      </c>
      <c r="C14" t="s">
        <v>5</v>
      </c>
    </row>
    <row r="15" spans="1:3">
      <c r="A15">
        <v>1</v>
      </c>
      <c r="B15">
        <v>4000</v>
      </c>
      <c r="C15">
        <v>0.25330000000000003</v>
      </c>
    </row>
    <row r="16" spans="1:3">
      <c r="A16">
        <v>2</v>
      </c>
      <c r="B16">
        <v>8000</v>
      </c>
      <c r="C16">
        <v>0.25695000000000001</v>
      </c>
    </row>
    <row r="17" spans="1:3">
      <c r="A17">
        <v>4</v>
      </c>
      <c r="B17">
        <v>16000</v>
      </c>
      <c r="C17">
        <v>0.30207499999999998</v>
      </c>
    </row>
    <row r="18" spans="1:3">
      <c r="A18">
        <v>8</v>
      </c>
      <c r="B18">
        <v>32000</v>
      </c>
      <c r="C18">
        <v>0.56071199999999999</v>
      </c>
    </row>
    <row r="19" spans="1:3">
      <c r="A19">
        <v>16</v>
      </c>
      <c r="B19">
        <v>64000</v>
      </c>
      <c r="C19">
        <v>0.55007499999999998</v>
      </c>
    </row>
    <row r="20" spans="1:3">
      <c r="A20">
        <v>32</v>
      </c>
      <c r="B20">
        <v>128000</v>
      </c>
      <c r="C20">
        <v>0.56311599999999995</v>
      </c>
    </row>
    <row r="21" spans="1:3">
      <c r="A21">
        <v>64</v>
      </c>
      <c r="B21">
        <v>256000</v>
      </c>
      <c r="C21">
        <v>0.56220300000000001</v>
      </c>
    </row>
    <row r="22" spans="1:3">
      <c r="A22">
        <v>128</v>
      </c>
      <c r="B22">
        <v>512000</v>
      </c>
      <c r="C22">
        <v>0.54830100000000004</v>
      </c>
    </row>
    <row r="23" spans="1:3">
      <c r="A23">
        <v>256</v>
      </c>
      <c r="B23">
        <v>1024000</v>
      </c>
      <c r="C23">
        <v>0.55556300000000003</v>
      </c>
    </row>
    <row r="24" spans="1:3">
      <c r="A24">
        <v>512</v>
      </c>
      <c r="B24">
        <v>2048000</v>
      </c>
      <c r="C24">
        <v>0.53933399999999998</v>
      </c>
    </row>
    <row r="25" spans="1:3">
      <c r="A25">
        <v>1024</v>
      </c>
      <c r="B25">
        <v>4096000</v>
      </c>
      <c r="C25">
        <v>0.52613500000000002</v>
      </c>
    </row>
    <row r="27" spans="1:3">
      <c r="A27" t="s">
        <v>0</v>
      </c>
      <c r="B27" t="s">
        <v>1</v>
      </c>
      <c r="C27" t="s">
        <v>6</v>
      </c>
    </row>
    <row r="28" spans="1:3">
      <c r="A28">
        <v>1</v>
      </c>
      <c r="B28">
        <v>4000</v>
      </c>
      <c r="C28">
        <v>1.4E-3</v>
      </c>
    </row>
    <row r="29" spans="1:3">
      <c r="A29">
        <v>2</v>
      </c>
      <c r="B29">
        <v>8000</v>
      </c>
      <c r="C29">
        <v>5.11E-2</v>
      </c>
    </row>
    <row r="30" spans="1:3">
      <c r="A30">
        <v>4</v>
      </c>
      <c r="B30">
        <v>16000</v>
      </c>
      <c r="C30">
        <v>8.6749999999999994E-2</v>
      </c>
    </row>
    <row r="31" spans="1:3">
      <c r="A31">
        <v>8</v>
      </c>
      <c r="B31">
        <v>32000</v>
      </c>
      <c r="C31">
        <v>0.18933700000000001</v>
      </c>
    </row>
    <row r="32" spans="1:3">
      <c r="A32">
        <v>16</v>
      </c>
      <c r="B32">
        <v>64000</v>
      </c>
      <c r="C32">
        <v>0.34537499999999999</v>
      </c>
    </row>
    <row r="33" spans="1:3">
      <c r="A33">
        <v>32</v>
      </c>
      <c r="B33">
        <v>128000</v>
      </c>
      <c r="C33">
        <v>0.41206599999999999</v>
      </c>
    </row>
    <row r="34" spans="1:3">
      <c r="A34">
        <v>64</v>
      </c>
      <c r="B34">
        <v>256000</v>
      </c>
      <c r="C34">
        <v>0.55346200000000001</v>
      </c>
    </row>
    <row r="35" spans="1:3">
      <c r="A35">
        <v>128</v>
      </c>
      <c r="B35">
        <v>512000</v>
      </c>
      <c r="C35">
        <v>0.79216600000000004</v>
      </c>
    </row>
    <row r="36" spans="1:3">
      <c r="A36">
        <v>256</v>
      </c>
      <c r="B36">
        <v>1024000</v>
      </c>
      <c r="C36">
        <v>0.990595</v>
      </c>
    </row>
    <row r="37" spans="1:3">
      <c r="A37">
        <v>512</v>
      </c>
      <c r="B37">
        <v>2048000</v>
      </c>
      <c r="C37">
        <v>1.59341</v>
      </c>
    </row>
    <row r="38" spans="1:3">
      <c r="A38">
        <v>1024</v>
      </c>
      <c r="B38">
        <v>4096000</v>
      </c>
      <c r="C38">
        <v>2.25102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E24" sqref="E24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4000</v>
      </c>
      <c r="C2">
        <v>0.25059999999999999</v>
      </c>
    </row>
    <row r="3" spans="1:3">
      <c r="A3">
        <v>2</v>
      </c>
      <c r="B3">
        <v>8000</v>
      </c>
      <c r="C3">
        <v>0.30044999999999999</v>
      </c>
    </row>
    <row r="4" spans="1:3">
      <c r="A4">
        <v>4</v>
      </c>
      <c r="B4">
        <v>16000</v>
      </c>
      <c r="C4">
        <v>0.38750000000000001</v>
      </c>
    </row>
    <row r="5" spans="1:3">
      <c r="A5">
        <v>8</v>
      </c>
      <c r="B5">
        <v>32000</v>
      </c>
      <c r="C5">
        <v>0.73319999999999996</v>
      </c>
    </row>
    <row r="6" spans="1:3">
      <c r="A6">
        <v>16</v>
      </c>
      <c r="B6">
        <v>64000</v>
      </c>
      <c r="C6">
        <v>0.84721900000000006</v>
      </c>
    </row>
    <row r="7" spans="1:3">
      <c r="A7">
        <v>32</v>
      </c>
      <c r="B7">
        <v>128000</v>
      </c>
      <c r="C7">
        <v>0.91986900000000005</v>
      </c>
    </row>
    <row r="8" spans="1:3">
      <c r="A8">
        <v>64</v>
      </c>
      <c r="B8">
        <v>256000</v>
      </c>
      <c r="C8">
        <v>0.96370199999999995</v>
      </c>
    </row>
    <row r="9" spans="1:3">
      <c r="A9">
        <v>128</v>
      </c>
      <c r="B9">
        <v>512000</v>
      </c>
      <c r="C9">
        <v>1.2854000000000001</v>
      </c>
    </row>
    <row r="10" spans="1:3">
      <c r="A10">
        <v>256</v>
      </c>
      <c r="B10">
        <v>1024000</v>
      </c>
      <c r="C10">
        <v>1.7736000000000001</v>
      </c>
    </row>
    <row r="11" spans="1:3">
      <c r="A11">
        <v>512</v>
      </c>
      <c r="B11">
        <v>2048000</v>
      </c>
      <c r="C11">
        <v>1.7150300000000001</v>
      </c>
    </row>
    <row r="12" spans="1:3">
      <c r="A12">
        <v>1024</v>
      </c>
      <c r="B12">
        <v>4096000</v>
      </c>
      <c r="C12">
        <v>2.4576199999999999</v>
      </c>
    </row>
    <row r="14" spans="1:3">
      <c r="A14" t="s">
        <v>0</v>
      </c>
      <c r="B14" t="s">
        <v>1</v>
      </c>
      <c r="C14" t="s">
        <v>5</v>
      </c>
    </row>
    <row r="15" spans="1:3">
      <c r="A15">
        <v>1</v>
      </c>
      <c r="B15">
        <v>4000</v>
      </c>
      <c r="C15">
        <v>0.2467</v>
      </c>
    </row>
    <row r="16" spans="1:3">
      <c r="A16">
        <v>2</v>
      </c>
      <c r="B16">
        <v>8000</v>
      </c>
      <c r="C16">
        <v>0.25045000000000001</v>
      </c>
    </row>
    <row r="17" spans="1:3">
      <c r="A17">
        <v>4</v>
      </c>
      <c r="B17">
        <v>16000</v>
      </c>
      <c r="C17">
        <v>0.29872500000000002</v>
      </c>
    </row>
    <row r="18" spans="1:3">
      <c r="A18">
        <v>8</v>
      </c>
      <c r="B18">
        <v>32000</v>
      </c>
      <c r="C18">
        <v>0.55557500000000004</v>
      </c>
    </row>
    <row r="19" spans="1:3">
      <c r="A19">
        <v>16</v>
      </c>
      <c r="B19">
        <v>64000</v>
      </c>
      <c r="C19">
        <v>0.53880600000000001</v>
      </c>
    </row>
    <row r="20" spans="1:3">
      <c r="A20">
        <v>32</v>
      </c>
      <c r="B20">
        <v>128000</v>
      </c>
      <c r="C20">
        <v>0.55337199999999998</v>
      </c>
    </row>
    <row r="21" spans="1:3">
      <c r="A21">
        <v>64</v>
      </c>
      <c r="B21">
        <v>256000</v>
      </c>
      <c r="C21">
        <v>0.54882699999999995</v>
      </c>
    </row>
    <row r="22" spans="1:3">
      <c r="A22">
        <v>128</v>
      </c>
      <c r="B22">
        <v>512000</v>
      </c>
      <c r="C22">
        <v>0.52495499999999995</v>
      </c>
    </row>
    <row r="23" spans="1:3">
      <c r="A23">
        <v>256</v>
      </c>
      <c r="B23">
        <v>1024000</v>
      </c>
      <c r="C23">
        <v>0.53656000000000004</v>
      </c>
    </row>
    <row r="24" spans="1:3">
      <c r="A24">
        <v>512</v>
      </c>
      <c r="B24">
        <v>2048000</v>
      </c>
      <c r="C24">
        <v>0.53916900000000001</v>
      </c>
    </row>
    <row r="25" spans="1:3">
      <c r="A25">
        <v>1024</v>
      </c>
      <c r="B25">
        <v>4096000</v>
      </c>
      <c r="C25">
        <v>0.51786900000000002</v>
      </c>
    </row>
    <row r="27" spans="1:3">
      <c r="A27" t="s">
        <v>0</v>
      </c>
      <c r="B27" t="s">
        <v>1</v>
      </c>
      <c r="C27" t="s">
        <v>6</v>
      </c>
    </row>
    <row r="28" spans="1:3">
      <c r="A28">
        <v>1</v>
      </c>
      <c r="B28">
        <v>4000</v>
      </c>
      <c r="C28">
        <v>0.24929999999999999</v>
      </c>
    </row>
    <row r="29" spans="1:3">
      <c r="A29">
        <v>2</v>
      </c>
      <c r="B29">
        <v>8000</v>
      </c>
      <c r="C29">
        <v>0.28425</v>
      </c>
    </row>
    <row r="30" spans="1:3">
      <c r="A30">
        <v>4</v>
      </c>
      <c r="B30">
        <v>16000</v>
      </c>
      <c r="C30">
        <v>0.36225000000000002</v>
      </c>
    </row>
    <row r="31" spans="1:3">
      <c r="A31">
        <v>8</v>
      </c>
      <c r="B31">
        <v>32000</v>
      </c>
      <c r="C31">
        <v>0.68773700000000004</v>
      </c>
    </row>
    <row r="32" spans="1:3">
      <c r="A32">
        <v>16</v>
      </c>
      <c r="B32">
        <v>64000</v>
      </c>
      <c r="C32">
        <v>0.772644</v>
      </c>
    </row>
    <row r="33" spans="1:3">
      <c r="A33">
        <v>32</v>
      </c>
      <c r="B33">
        <v>128000</v>
      </c>
      <c r="C33">
        <v>0.82632499999999998</v>
      </c>
    </row>
    <row r="34" spans="1:3">
      <c r="A34">
        <v>64</v>
      </c>
      <c r="B34">
        <v>256000</v>
      </c>
      <c r="C34">
        <v>0.85991099999999998</v>
      </c>
    </row>
    <row r="35" spans="1:3">
      <c r="A35">
        <v>128</v>
      </c>
      <c r="B35">
        <v>512000</v>
      </c>
      <c r="C35">
        <v>1.1633800000000001</v>
      </c>
    </row>
    <row r="36" spans="1:3">
      <c r="A36">
        <v>256</v>
      </c>
      <c r="B36">
        <v>1024000</v>
      </c>
      <c r="C36">
        <v>1.6181099999999999</v>
      </c>
    </row>
    <row r="37" spans="1:3">
      <c r="A37">
        <v>512</v>
      </c>
      <c r="B37">
        <v>2048000</v>
      </c>
      <c r="C37">
        <v>1.5430900000000001</v>
      </c>
    </row>
    <row r="38" spans="1:3">
      <c r="A38">
        <v>1024</v>
      </c>
      <c r="B38">
        <v>4096000</v>
      </c>
      <c r="C38">
        <v>2.2741600000000002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A38" sqref="A38:C38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4000</v>
      </c>
      <c r="C2">
        <v>0.25009999999999999</v>
      </c>
    </row>
    <row r="3" spans="1:3">
      <c r="A3">
        <v>2</v>
      </c>
      <c r="B3">
        <v>8000</v>
      </c>
      <c r="C3">
        <v>0.28575</v>
      </c>
    </row>
    <row r="4" spans="1:3">
      <c r="A4">
        <v>4</v>
      </c>
      <c r="B4">
        <v>16000</v>
      </c>
      <c r="C4">
        <v>0.36347499999999999</v>
      </c>
    </row>
    <row r="5" spans="1:3">
      <c r="A5">
        <v>8</v>
      </c>
      <c r="B5">
        <v>32000</v>
      </c>
      <c r="C5">
        <v>0.69311299999999998</v>
      </c>
    </row>
    <row r="6" spans="1:3">
      <c r="A6">
        <v>16</v>
      </c>
      <c r="B6">
        <v>64000</v>
      </c>
      <c r="C6">
        <v>0.77947500000000003</v>
      </c>
    </row>
    <row r="7" spans="1:3">
      <c r="A7">
        <v>32</v>
      </c>
      <c r="B7">
        <v>128000</v>
      </c>
      <c r="C7">
        <v>0.82017200000000001</v>
      </c>
    </row>
    <row r="8" spans="1:3">
      <c r="A8">
        <v>64</v>
      </c>
      <c r="B8">
        <v>256000</v>
      </c>
      <c r="C8">
        <v>0.88856900000000005</v>
      </c>
    </row>
    <row r="9" spans="1:3">
      <c r="A9">
        <v>128</v>
      </c>
      <c r="B9">
        <v>512000</v>
      </c>
      <c r="C9">
        <v>1.103</v>
      </c>
    </row>
    <row r="10" spans="1:3">
      <c r="A10">
        <v>256</v>
      </c>
      <c r="B10">
        <v>1024000</v>
      </c>
      <c r="C10">
        <v>1.47905</v>
      </c>
    </row>
    <row r="11" spans="1:3">
      <c r="A11">
        <v>512</v>
      </c>
      <c r="B11">
        <v>2048000</v>
      </c>
      <c r="C11">
        <v>2.0000100000000001</v>
      </c>
    </row>
    <row r="12" spans="1:3">
      <c r="A12">
        <v>1024</v>
      </c>
      <c r="B12">
        <v>4096000</v>
      </c>
      <c r="C12">
        <v>2.2595999999999998</v>
      </c>
    </row>
    <row r="14" spans="1:3">
      <c r="A14" t="s">
        <v>0</v>
      </c>
      <c r="B14" t="s">
        <v>1</v>
      </c>
      <c r="C14" t="s">
        <v>5</v>
      </c>
    </row>
    <row r="15" spans="1:3">
      <c r="A15">
        <v>1</v>
      </c>
      <c r="B15">
        <v>4000</v>
      </c>
      <c r="C15">
        <v>0.24629999999999999</v>
      </c>
    </row>
    <row r="16" spans="1:3">
      <c r="A16">
        <v>2</v>
      </c>
      <c r="B16">
        <v>8000</v>
      </c>
      <c r="C16">
        <v>0.24954999999999999</v>
      </c>
    </row>
    <row r="17" spans="1:3">
      <c r="A17">
        <v>4</v>
      </c>
      <c r="B17">
        <v>16000</v>
      </c>
      <c r="C17">
        <v>0.30467499999999997</v>
      </c>
    </row>
    <row r="18" spans="1:3">
      <c r="A18">
        <v>8</v>
      </c>
      <c r="B18">
        <v>32000</v>
      </c>
      <c r="C18">
        <v>0.55842499999999995</v>
      </c>
    </row>
    <row r="19" spans="1:3">
      <c r="A19">
        <v>16</v>
      </c>
      <c r="B19">
        <v>64000</v>
      </c>
      <c r="C19">
        <v>0.55098100000000005</v>
      </c>
    </row>
    <row r="20" spans="1:3">
      <c r="A20">
        <v>32</v>
      </c>
      <c r="B20">
        <v>128000</v>
      </c>
      <c r="C20">
        <v>0.56747800000000004</v>
      </c>
    </row>
    <row r="21" spans="1:3">
      <c r="A21">
        <v>64</v>
      </c>
      <c r="B21">
        <v>256000</v>
      </c>
      <c r="C21">
        <v>0.55876700000000001</v>
      </c>
    </row>
    <row r="22" spans="1:3">
      <c r="A22">
        <v>128</v>
      </c>
      <c r="B22">
        <v>512000</v>
      </c>
      <c r="C22">
        <v>0.54648399999999997</v>
      </c>
    </row>
    <row r="23" spans="1:3">
      <c r="A23">
        <v>256</v>
      </c>
      <c r="B23">
        <v>1024000</v>
      </c>
      <c r="C23">
        <v>0.55133799999999999</v>
      </c>
    </row>
    <row r="24" spans="1:3">
      <c r="A24">
        <v>512</v>
      </c>
      <c r="B24">
        <v>2048000</v>
      </c>
      <c r="C24">
        <v>0.53979900000000003</v>
      </c>
    </row>
    <row r="25" spans="1:3">
      <c r="A25">
        <v>1024</v>
      </c>
      <c r="B25">
        <v>4096000</v>
      </c>
      <c r="C25">
        <v>0.52827599999999997</v>
      </c>
    </row>
    <row r="27" spans="1:3">
      <c r="A27" t="s">
        <v>0</v>
      </c>
      <c r="B27" t="s">
        <v>1</v>
      </c>
      <c r="C27" t="s">
        <v>6</v>
      </c>
    </row>
    <row r="28" spans="1:3">
      <c r="A28">
        <v>1</v>
      </c>
      <c r="B28">
        <v>4000</v>
      </c>
      <c r="C28">
        <v>0.2487</v>
      </c>
    </row>
    <row r="29" spans="1:3">
      <c r="A29">
        <v>2</v>
      </c>
      <c r="B29">
        <v>8000</v>
      </c>
      <c r="C29">
        <v>0.28399999999999997</v>
      </c>
    </row>
    <row r="30" spans="1:3">
      <c r="A30">
        <v>4</v>
      </c>
      <c r="B30">
        <v>16000</v>
      </c>
      <c r="C30">
        <v>0.36144999999999999</v>
      </c>
    </row>
    <row r="31" spans="1:3">
      <c r="A31">
        <v>8</v>
      </c>
      <c r="B31">
        <v>32000</v>
      </c>
      <c r="C31">
        <v>0.68989999999999996</v>
      </c>
    </row>
    <row r="32" spans="1:3">
      <c r="A32">
        <v>16</v>
      </c>
      <c r="B32">
        <v>64000</v>
      </c>
      <c r="C32">
        <v>0.77544400000000002</v>
      </c>
    </row>
    <row r="33" spans="1:3">
      <c r="A33">
        <v>32</v>
      </c>
      <c r="B33">
        <v>128000</v>
      </c>
      <c r="C33">
        <v>0.81580299999999994</v>
      </c>
    </row>
    <row r="34" spans="1:3">
      <c r="A34">
        <v>64</v>
      </c>
      <c r="B34">
        <v>256000</v>
      </c>
      <c r="C34">
        <v>0.88419400000000004</v>
      </c>
    </row>
    <row r="35" spans="1:3">
      <c r="A35">
        <v>128</v>
      </c>
      <c r="B35">
        <v>512000</v>
      </c>
      <c r="C35">
        <v>1.09832</v>
      </c>
    </row>
    <row r="36" spans="1:3">
      <c r="A36">
        <v>256</v>
      </c>
      <c r="B36">
        <v>1024000</v>
      </c>
      <c r="C36">
        <v>1.47377</v>
      </c>
    </row>
    <row r="37" spans="1:3">
      <c r="A37">
        <v>512</v>
      </c>
      <c r="B37">
        <v>2048000</v>
      </c>
      <c r="C37">
        <v>1.9943500000000001</v>
      </c>
    </row>
    <row r="38" spans="1:3">
      <c r="A38">
        <v>1024</v>
      </c>
      <c r="B38">
        <v>4096000</v>
      </c>
      <c r="C38">
        <v>2.2536900000000002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F1" sqref="F1:F12"/>
    </sheetView>
  </sheetViews>
  <sheetFormatPr baseColWidth="10" defaultRowHeight="15" x14ac:dyDescent="0"/>
  <cols>
    <col min="3" max="3" width="24" customWidth="1"/>
    <col min="8" max="8" width="20.5" customWidth="1"/>
  </cols>
  <sheetData>
    <row r="1" spans="1:9">
      <c r="A1" t="s">
        <v>0</v>
      </c>
      <c r="B1" t="s">
        <v>1</v>
      </c>
      <c r="C1" t="s">
        <v>2</v>
      </c>
      <c r="D1" t="s">
        <v>7</v>
      </c>
      <c r="E1" s="2" t="s">
        <v>8</v>
      </c>
      <c r="F1" s="2" t="s">
        <v>16</v>
      </c>
      <c r="H1" t="s">
        <v>11</v>
      </c>
    </row>
    <row r="2" spans="1:9">
      <c r="A2">
        <v>1</v>
      </c>
      <c r="B2">
        <v>4000</v>
      </c>
      <c r="C2">
        <v>0.25380000000000003</v>
      </c>
      <c r="D2">
        <f>$C$2/$C2</f>
        <v>1</v>
      </c>
      <c r="E2" s="2">
        <f>D2*100%</f>
        <v>1</v>
      </c>
      <c r="F2" s="3">
        <f>((4000*A2*50*2)/(C2*0.001))*0.000000001</f>
        <v>1.5760441292356184</v>
      </c>
      <c r="H2">
        <f>n50_weak_overlap_cpu!C2/n50_weak_no_decode!C2</f>
        <v>1.0147940823670534</v>
      </c>
      <c r="I2" s="2">
        <f>H2/n50_weak_no_decode!C2</f>
        <v>4.0575533081449553</v>
      </c>
    </row>
    <row r="3" spans="1:9">
      <c r="A3">
        <v>2</v>
      </c>
      <c r="B3">
        <v>8000</v>
      </c>
      <c r="C3">
        <v>0.28865000000000002</v>
      </c>
      <c r="D3">
        <f t="shared" ref="D3:D12" si="0">$C$2/$C3</f>
        <v>0.87926554650961375</v>
      </c>
      <c r="E3" s="2">
        <f t="shared" ref="E3:E12" si="1">D3*100%</f>
        <v>0.87926554650961375</v>
      </c>
      <c r="F3" s="3">
        <f>((4000*A3*50*2)/(C3*0.001))*0.000000001</f>
        <v>2.7715226052312487</v>
      </c>
      <c r="H3">
        <f>n50_weak_overlap_cpu!C3/n50_weak_no_decode!C3</f>
        <v>1.010148731408574</v>
      </c>
      <c r="I3" s="2">
        <f>H3/n50_weak_no_decode!C3</f>
        <v>3.535078675095622</v>
      </c>
    </row>
    <row r="4" spans="1:9">
      <c r="A4">
        <v>4</v>
      </c>
      <c r="B4">
        <v>16000</v>
      </c>
      <c r="C4">
        <v>0.37227500000000002</v>
      </c>
      <c r="D4">
        <f t="shared" si="0"/>
        <v>0.68175407964542345</v>
      </c>
      <c r="E4" s="2">
        <f t="shared" si="1"/>
        <v>0.68175407964542345</v>
      </c>
      <c r="F4" s="3">
        <f>((4000*A4*50*2)/(C4*0.001))*0.000000001</f>
        <v>4.2978980592304072</v>
      </c>
      <c r="H4">
        <f>n50_weak_overlap_cpu!C4/n50_weak_no_decode!C4</f>
        <v>1.0242107435174359</v>
      </c>
      <c r="I4" s="2">
        <f>H4/n50_weak_no_decode!C4</f>
        <v>2.8178299567162415</v>
      </c>
    </row>
    <row r="5" spans="1:9">
      <c r="A5">
        <v>8</v>
      </c>
      <c r="B5">
        <v>32000</v>
      </c>
      <c r="C5">
        <v>0.67996199999999996</v>
      </c>
      <c r="D5">
        <f t="shared" si="0"/>
        <v>0.37325615254970135</v>
      </c>
      <c r="E5" s="2">
        <f t="shared" si="1"/>
        <v>0.37325615254970135</v>
      </c>
      <c r="F5" s="3">
        <f t="shared" ref="F5:F12" si="2">((4000*A5*50*2)/(C5*0.001))*0.000000001</f>
        <v>4.7061453434162503</v>
      </c>
      <c r="G5">
        <f>n50_weak_alltoallv!C12/n50_weak_overlap_cpu!C12</f>
        <v>2.7952038469361677</v>
      </c>
      <c r="H5">
        <f>n50_weak_overlap_cpu!C5/n50_weak_no_decode!C5</f>
        <v>0.98102618187799095</v>
      </c>
      <c r="I5" s="2">
        <f>H5/n50_weak_no_decode!C5</f>
        <v>1.4153914035344757</v>
      </c>
    </row>
    <row r="6" spans="1:9">
      <c r="A6">
        <v>16</v>
      </c>
      <c r="B6">
        <v>64000</v>
      </c>
      <c r="C6">
        <v>0.74388799999999999</v>
      </c>
      <c r="D6">
        <f t="shared" si="0"/>
        <v>0.34118039274729534</v>
      </c>
      <c r="E6" s="2">
        <f t="shared" si="1"/>
        <v>0.34118039274729534</v>
      </c>
      <c r="F6" s="3">
        <f t="shared" si="2"/>
        <v>8.603445679994838</v>
      </c>
      <c r="H6">
        <f>n50_weak_overlap_cpu!C6/n50_weak_no_decode!C6</f>
        <v>0.95434491163924429</v>
      </c>
      <c r="I6" s="2">
        <f>H6/n50_weak_no_decode!C6</f>
        <v>1.2243431946364467</v>
      </c>
    </row>
    <row r="7" spans="1:9">
      <c r="A7">
        <v>32</v>
      </c>
      <c r="B7">
        <v>128000</v>
      </c>
      <c r="C7">
        <v>0.79966199999999998</v>
      </c>
      <c r="D7">
        <f t="shared" si="0"/>
        <v>0.31738409478004459</v>
      </c>
      <c r="E7" s="2">
        <f t="shared" si="1"/>
        <v>0.31738409478004459</v>
      </c>
      <c r="F7" s="3">
        <f t="shared" si="2"/>
        <v>16.006762857307212</v>
      </c>
      <c r="H7">
        <f>n50_weak_overlap_cpu!C7/n50_weak_no_decode!C7</f>
        <v>0.97499305023824268</v>
      </c>
      <c r="I7" s="2">
        <f>H7/n50_weak_no_decode!C7</f>
        <v>1.1887665638893339</v>
      </c>
    </row>
    <row r="8" spans="1:9">
      <c r="A8">
        <v>64</v>
      </c>
      <c r="B8">
        <v>256000</v>
      </c>
      <c r="C8">
        <v>0.803234</v>
      </c>
      <c r="D8">
        <f t="shared" si="0"/>
        <v>0.31597268043932408</v>
      </c>
      <c r="E8" s="2">
        <f t="shared" si="1"/>
        <v>0.31597268043932408</v>
      </c>
      <c r="F8" s="3">
        <f t="shared" si="2"/>
        <v>31.871160832335288</v>
      </c>
      <c r="H8">
        <f>n50_weak_overlap_cpu!C8/n50_weak_no_decode!C8</f>
        <v>0.90396356388755394</v>
      </c>
      <c r="I8" s="2">
        <f>H8/n50_weak_no_decode!C8</f>
        <v>1.0173251192507886</v>
      </c>
    </row>
    <row r="9" spans="1:9">
      <c r="A9">
        <v>128</v>
      </c>
      <c r="B9">
        <v>512000</v>
      </c>
      <c r="C9">
        <v>1.01135</v>
      </c>
      <c r="D9">
        <f t="shared" si="0"/>
        <v>0.25095169822514463</v>
      </c>
      <c r="E9" s="2">
        <f t="shared" si="1"/>
        <v>0.25095169822514463</v>
      </c>
      <c r="F9" s="3">
        <f t="shared" si="2"/>
        <v>50.625401690809312</v>
      </c>
      <c r="H9">
        <f>n50_weak_overlap_cpu!C9/n50_weak_no_decode!C9</f>
        <v>0.91690843155031732</v>
      </c>
      <c r="I9" s="2">
        <f>H9/n50_weak_no_decode!C9</f>
        <v>0.83128597602023335</v>
      </c>
    </row>
    <row r="10" spans="1:9">
      <c r="A10">
        <v>256</v>
      </c>
      <c r="B10">
        <v>1024000</v>
      </c>
      <c r="C10">
        <v>1.24274</v>
      </c>
      <c r="D10">
        <f t="shared" si="0"/>
        <v>0.20422614545278983</v>
      </c>
      <c r="E10" s="2">
        <f t="shared" si="1"/>
        <v>0.20422614545278983</v>
      </c>
      <c r="F10" s="3">
        <f t="shared" si="2"/>
        <v>82.398570899785966</v>
      </c>
      <c r="H10">
        <f>n50_weak_overlap_cpu!C10/n50_weak_no_decode!C10</f>
        <v>0.84022852506676582</v>
      </c>
      <c r="I10" s="2">
        <f>H10/n50_weak_no_decode!C10</f>
        <v>0.56808662659596754</v>
      </c>
    </row>
    <row r="11" spans="1:9">
      <c r="A11">
        <v>512</v>
      </c>
      <c r="B11">
        <v>2048000</v>
      </c>
      <c r="C11">
        <v>1.4461200000000001</v>
      </c>
      <c r="D11">
        <f t="shared" si="0"/>
        <v>0.17550410754294252</v>
      </c>
      <c r="E11" s="2">
        <f t="shared" si="1"/>
        <v>0.17550410754294252</v>
      </c>
      <c r="F11" s="3">
        <f t="shared" si="2"/>
        <v>141.62033579509307</v>
      </c>
      <c r="H11">
        <f>n50_weak_overlap_cpu!C11/n50_weak_no_decode!C11</f>
        <v>0.72305638471807643</v>
      </c>
      <c r="I11" s="2">
        <f>H11/n50_weak_no_decode!C11</f>
        <v>0.36152638472711457</v>
      </c>
    </row>
    <row r="12" spans="1:9">
      <c r="A12">
        <v>1024</v>
      </c>
      <c r="B12">
        <v>4096000</v>
      </c>
      <c r="C12">
        <v>1.91737</v>
      </c>
      <c r="D12">
        <f t="shared" si="0"/>
        <v>0.13236881770341666</v>
      </c>
      <c r="E12" s="2">
        <f t="shared" si="1"/>
        <v>0.13236881770341666</v>
      </c>
      <c r="F12" s="3">
        <f t="shared" si="2"/>
        <v>213.62595638817757</v>
      </c>
      <c r="H12">
        <f>n50_weak_overlap_cpu!C12/n50_weak_no_decode!C12</f>
        <v>0.84854399008674108</v>
      </c>
      <c r="I12" s="2">
        <f>H12/n50_weak_no_decode!C12</f>
        <v>0.37552840772116353</v>
      </c>
    </row>
    <row r="14" spans="1:9">
      <c r="A14" t="s">
        <v>0</v>
      </c>
      <c r="B14" t="s">
        <v>1</v>
      </c>
      <c r="C14" t="s">
        <v>3</v>
      </c>
    </row>
    <row r="15" spans="1:9">
      <c r="A15">
        <v>1</v>
      </c>
      <c r="B15">
        <v>4000</v>
      </c>
      <c r="C15">
        <v>0.25159999999999999</v>
      </c>
    </row>
    <row r="16" spans="1:9">
      <c r="A16">
        <v>2</v>
      </c>
      <c r="B16">
        <v>8000</v>
      </c>
      <c r="C16">
        <v>0.2646</v>
      </c>
    </row>
    <row r="17" spans="1:8">
      <c r="A17">
        <v>4</v>
      </c>
      <c r="B17">
        <v>16000</v>
      </c>
      <c r="C17">
        <v>0.33439999999999998</v>
      </c>
    </row>
    <row r="18" spans="1:8">
      <c r="A18">
        <v>8</v>
      </c>
      <c r="B18">
        <v>32000</v>
      </c>
      <c r="C18">
        <v>0.59092500000000003</v>
      </c>
      <c r="G18" t="s">
        <v>9</v>
      </c>
      <c r="H18" t="s">
        <v>10</v>
      </c>
    </row>
    <row r="19" spans="1:8">
      <c r="A19">
        <v>16</v>
      </c>
      <c r="B19">
        <v>64000</v>
      </c>
      <c r="C19">
        <v>0.62112500000000004</v>
      </c>
      <c r="G19">
        <f t="shared" ref="G19:G29" si="3">C28-C15</f>
        <v>-1.1999999999999789E-3</v>
      </c>
      <c r="H19" s="2">
        <f>G19/C2</f>
        <v>-4.7281323877067724E-3</v>
      </c>
    </row>
    <row r="20" spans="1:8">
      <c r="A20">
        <v>32</v>
      </c>
      <c r="B20">
        <v>128000</v>
      </c>
      <c r="C20">
        <v>0.65329400000000004</v>
      </c>
      <c r="G20">
        <f t="shared" si="3"/>
        <v>4.149999999999987E-3</v>
      </c>
      <c r="H20" s="2">
        <f t="shared" ref="H20:H29" si="4">G20/C3</f>
        <v>1.4377273514637058E-2</v>
      </c>
    </row>
    <row r="21" spans="1:8">
      <c r="A21">
        <v>64</v>
      </c>
      <c r="B21">
        <v>256000</v>
      </c>
      <c r="C21">
        <v>0.64293800000000001</v>
      </c>
      <c r="G21">
        <f t="shared" si="3"/>
        <v>9.000000000000119E-4</v>
      </c>
      <c r="H21" s="2">
        <f t="shared" si="4"/>
        <v>2.4175676583171363E-3</v>
      </c>
    </row>
    <row r="22" spans="1:8">
      <c r="A22">
        <v>128</v>
      </c>
      <c r="B22">
        <v>512000</v>
      </c>
      <c r="C22">
        <v>0.81588099999999997</v>
      </c>
      <c r="G22">
        <f t="shared" si="3"/>
        <v>-2.1738000000000035E-2</v>
      </c>
      <c r="H22" s="2">
        <f t="shared" si="4"/>
        <v>-3.1969433585994564E-2</v>
      </c>
    </row>
    <row r="23" spans="1:8">
      <c r="A23">
        <v>256</v>
      </c>
      <c r="B23">
        <v>1024000</v>
      </c>
      <c r="C23">
        <v>0.90481900000000004</v>
      </c>
      <c r="G23">
        <f t="shared" si="3"/>
        <v>-4.7681000000000084E-2</v>
      </c>
      <c r="H23" s="2">
        <f t="shared" si="4"/>
        <v>-6.4097014604349162E-2</v>
      </c>
    </row>
    <row r="24" spans="1:8">
      <c r="A24">
        <v>512</v>
      </c>
      <c r="B24">
        <v>2048000</v>
      </c>
      <c r="C24">
        <v>0.95230499999999996</v>
      </c>
      <c r="G24">
        <f t="shared" si="3"/>
        <v>-4.9219000000000013E-2</v>
      </c>
      <c r="H24" s="2">
        <f t="shared" si="4"/>
        <v>-6.1549754771390928E-2</v>
      </c>
    </row>
    <row r="25" spans="1:8">
      <c r="A25">
        <v>1024</v>
      </c>
      <c r="B25">
        <v>4096000</v>
      </c>
      <c r="C25">
        <v>1.41822</v>
      </c>
      <c r="G25">
        <f t="shared" si="3"/>
        <v>-5.4985000000000062E-2</v>
      </c>
      <c r="H25" s="2">
        <f t="shared" si="4"/>
        <v>-6.8454522592420214E-2</v>
      </c>
    </row>
    <row r="26" spans="1:8">
      <c r="G26">
        <f t="shared" si="3"/>
        <v>-3.6544000000000021E-2</v>
      </c>
      <c r="H26" s="2">
        <f t="shared" si="4"/>
        <v>-3.6133880456815169E-2</v>
      </c>
    </row>
    <row r="27" spans="1:8">
      <c r="A27" t="s">
        <v>0</v>
      </c>
      <c r="B27" t="s">
        <v>1</v>
      </c>
      <c r="C27" t="s">
        <v>4</v>
      </c>
      <c r="G27">
        <f t="shared" si="3"/>
        <v>7.7205999999999997E-2</v>
      </c>
      <c r="H27" s="2">
        <f t="shared" si="4"/>
        <v>6.2125625633680417E-2</v>
      </c>
    </row>
    <row r="28" spans="1:8">
      <c r="A28">
        <v>1</v>
      </c>
      <c r="B28">
        <v>4000</v>
      </c>
      <c r="C28">
        <v>0.25040000000000001</v>
      </c>
      <c r="G28">
        <f t="shared" si="3"/>
        <v>0.21942499999999998</v>
      </c>
      <c r="H28" s="2">
        <f t="shared" si="4"/>
        <v>0.15173360440350731</v>
      </c>
    </row>
    <row r="29" spans="1:8">
      <c r="A29">
        <v>2</v>
      </c>
      <c r="B29">
        <v>8000</v>
      </c>
      <c r="C29">
        <v>0.26874999999999999</v>
      </c>
      <c r="G29">
        <f t="shared" si="3"/>
        <v>0.22294999999999998</v>
      </c>
      <c r="H29" s="2">
        <f t="shared" si="4"/>
        <v>0.11627906976744184</v>
      </c>
    </row>
    <row r="30" spans="1:8">
      <c r="A30">
        <v>4</v>
      </c>
      <c r="B30">
        <v>16000</v>
      </c>
      <c r="C30">
        <v>0.33529999999999999</v>
      </c>
    </row>
    <row r="31" spans="1:8">
      <c r="A31">
        <v>8</v>
      </c>
      <c r="B31">
        <v>32000</v>
      </c>
      <c r="C31">
        <v>0.569187</v>
      </c>
    </row>
    <row r="32" spans="1:8">
      <c r="A32">
        <v>16</v>
      </c>
      <c r="B32">
        <v>64000</v>
      </c>
      <c r="C32">
        <v>0.57344399999999995</v>
      </c>
    </row>
    <row r="33" spans="1:5">
      <c r="A33">
        <v>32</v>
      </c>
      <c r="B33">
        <v>128000</v>
      </c>
      <c r="C33">
        <v>0.60407500000000003</v>
      </c>
    </row>
    <row r="34" spans="1:5">
      <c r="A34">
        <v>64</v>
      </c>
      <c r="B34">
        <v>256000</v>
      </c>
      <c r="C34">
        <v>0.58795299999999995</v>
      </c>
    </row>
    <row r="35" spans="1:5">
      <c r="A35">
        <v>128</v>
      </c>
      <c r="B35">
        <v>512000</v>
      </c>
      <c r="C35">
        <v>0.77933699999999995</v>
      </c>
    </row>
    <row r="36" spans="1:5">
      <c r="A36">
        <v>256</v>
      </c>
      <c r="B36">
        <v>1024000</v>
      </c>
      <c r="C36">
        <v>0.98202500000000004</v>
      </c>
    </row>
    <row r="37" spans="1:5">
      <c r="A37">
        <v>512</v>
      </c>
      <c r="B37">
        <v>2048000</v>
      </c>
      <c r="C37">
        <v>1.1717299999999999</v>
      </c>
    </row>
    <row r="38" spans="1:5">
      <c r="A38">
        <v>1024</v>
      </c>
      <c r="B38">
        <v>4096000</v>
      </c>
      <c r="C38">
        <v>1.64117</v>
      </c>
    </row>
    <row r="40" spans="1:5">
      <c r="A40" t="s">
        <v>0</v>
      </c>
      <c r="B40" t="s">
        <v>12</v>
      </c>
      <c r="C40" t="s">
        <v>13</v>
      </c>
      <c r="E40" t="s">
        <v>15</v>
      </c>
    </row>
    <row r="41" spans="1:5">
      <c r="A41">
        <v>1</v>
      </c>
      <c r="B41">
        <v>4000</v>
      </c>
      <c r="C41">
        <v>0.24790000000000001</v>
      </c>
      <c r="E41" s="2"/>
    </row>
    <row r="42" spans="1:5">
      <c r="A42">
        <v>2</v>
      </c>
      <c r="B42">
        <v>8000</v>
      </c>
      <c r="C42">
        <v>0.23605000000000001</v>
      </c>
      <c r="E42" s="2">
        <f t="shared" ref="E42:E51" si="5">($C29-$C42)/$C3</f>
        <v>0.11328598648882722</v>
      </c>
    </row>
    <row r="43" spans="1:5">
      <c r="A43">
        <v>4</v>
      </c>
      <c r="B43">
        <v>16000</v>
      </c>
      <c r="C43">
        <v>0.26937499999999998</v>
      </c>
      <c r="E43" s="2">
        <f t="shared" si="5"/>
        <v>0.17708683097172792</v>
      </c>
    </row>
    <row r="44" spans="1:5">
      <c r="A44">
        <v>8</v>
      </c>
      <c r="B44">
        <v>32000</v>
      </c>
      <c r="C44">
        <v>0.43513800000000002</v>
      </c>
      <c r="E44" s="2">
        <f t="shared" si="5"/>
        <v>0.19714189910612651</v>
      </c>
    </row>
    <row r="45" spans="1:5">
      <c r="A45">
        <v>16</v>
      </c>
      <c r="B45">
        <v>64000</v>
      </c>
      <c r="C45">
        <v>0.38014999999999999</v>
      </c>
      <c r="E45" s="2">
        <f t="shared" si="5"/>
        <v>0.25984287957326907</v>
      </c>
    </row>
    <row r="46" spans="1:5">
      <c r="A46">
        <v>32</v>
      </c>
      <c r="B46">
        <v>128000</v>
      </c>
      <c r="C46">
        <v>0.34146900000000002</v>
      </c>
      <c r="E46" s="2">
        <f t="shared" si="5"/>
        <v>0.32839624741453266</v>
      </c>
    </row>
    <row r="47" spans="1:5">
      <c r="A47">
        <v>64</v>
      </c>
      <c r="B47">
        <v>256000</v>
      </c>
      <c r="C47">
        <v>0.32421699999999998</v>
      </c>
      <c r="E47" s="2">
        <f t="shared" si="5"/>
        <v>0.32834267473737411</v>
      </c>
    </row>
    <row r="48" spans="1:5">
      <c r="A48">
        <v>128</v>
      </c>
      <c r="B48">
        <v>512000</v>
      </c>
      <c r="C48">
        <v>0.305172</v>
      </c>
      <c r="E48" s="2">
        <f t="shared" si="5"/>
        <v>0.46884362485786324</v>
      </c>
    </row>
    <row r="49" spans="1:5">
      <c r="A49">
        <v>256</v>
      </c>
      <c r="B49">
        <v>1024000</v>
      </c>
      <c r="C49">
        <v>0.26551200000000003</v>
      </c>
      <c r="E49" s="2">
        <f t="shared" si="5"/>
        <v>0.57655905499138993</v>
      </c>
    </row>
    <row r="50" spans="1:5">
      <c r="A50">
        <v>512</v>
      </c>
      <c r="B50">
        <v>2048000</v>
      </c>
      <c r="C50">
        <v>0.247029</v>
      </c>
      <c r="E50" s="2">
        <f t="shared" si="5"/>
        <v>0.63943586977567557</v>
      </c>
    </row>
    <row r="51" spans="1:5">
      <c r="A51">
        <v>1024</v>
      </c>
      <c r="B51">
        <v>4096000</v>
      </c>
      <c r="C51">
        <v>0.23777999999999999</v>
      </c>
      <c r="E51" s="2">
        <f t="shared" si="5"/>
        <v>0.73193488997950307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F2" sqref="F2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7</v>
      </c>
      <c r="E1" s="2" t="s">
        <v>8</v>
      </c>
      <c r="F1" s="2" t="s">
        <v>16</v>
      </c>
    </row>
    <row r="2" spans="1:6">
      <c r="A2">
        <v>1</v>
      </c>
      <c r="B2">
        <v>4000</v>
      </c>
      <c r="C2">
        <v>0.1045</v>
      </c>
      <c r="D2">
        <f>$C$2/$C2</f>
        <v>1</v>
      </c>
      <c r="E2" s="2">
        <f>D2*100%</f>
        <v>1</v>
      </c>
      <c r="F2" s="3">
        <f>((4000*A2*17*2)/(C2*0.001))*0.000000001</f>
        <v>1.3014354066985649</v>
      </c>
    </row>
    <row r="3" spans="1:6">
      <c r="A3">
        <v>2</v>
      </c>
      <c r="B3">
        <v>8000</v>
      </c>
      <c r="C3">
        <v>0.105</v>
      </c>
      <c r="D3">
        <f t="shared" ref="D3:D12" si="0">$C$2/$C3</f>
        <v>0.99523809523809526</v>
      </c>
      <c r="E3" s="2">
        <f t="shared" ref="E3:E12" si="1">D3*100%</f>
        <v>0.99523809523809526</v>
      </c>
      <c r="F3" s="3">
        <f t="shared" ref="F3:F12" si="2">((4000*A3*17*2)/(C3*0.001))*0.000000001</f>
        <v>2.5904761904761906</v>
      </c>
    </row>
    <row r="4" spans="1:6">
      <c r="A4">
        <v>4</v>
      </c>
      <c r="B4">
        <v>16000</v>
      </c>
      <c r="C4">
        <v>0.10675</v>
      </c>
      <c r="D4">
        <f t="shared" si="0"/>
        <v>0.97892271662763464</v>
      </c>
      <c r="E4" s="2">
        <f t="shared" si="1"/>
        <v>0.97892271662763464</v>
      </c>
      <c r="F4" s="3">
        <f t="shared" si="2"/>
        <v>5.0960187353629971</v>
      </c>
    </row>
    <row r="5" spans="1:6">
      <c r="A5">
        <v>8</v>
      </c>
      <c r="B5">
        <v>32000</v>
      </c>
      <c r="C5">
        <v>0.214975</v>
      </c>
      <c r="D5">
        <f t="shared" si="0"/>
        <v>0.48610303523665538</v>
      </c>
      <c r="E5" s="2">
        <f t="shared" si="1"/>
        <v>0.48610303523665538</v>
      </c>
      <c r="F5" s="3">
        <f t="shared" si="2"/>
        <v>5.0610536108849873</v>
      </c>
    </row>
    <row r="6" spans="1:6">
      <c r="A6">
        <v>16</v>
      </c>
      <c r="B6">
        <v>64000</v>
      </c>
      <c r="C6">
        <v>0.24959400000000001</v>
      </c>
      <c r="D6">
        <f t="shared" si="0"/>
        <v>0.41867993621641542</v>
      </c>
      <c r="E6" s="2">
        <f t="shared" si="1"/>
        <v>0.41867993621641542</v>
      </c>
      <c r="F6" s="3">
        <f t="shared" si="2"/>
        <v>8.7181582890614369</v>
      </c>
    </row>
    <row r="7" spans="1:6">
      <c r="A7">
        <v>32</v>
      </c>
      <c r="B7">
        <v>128000</v>
      </c>
      <c r="C7">
        <v>0.27807199999999999</v>
      </c>
      <c r="D7">
        <f t="shared" si="0"/>
        <v>0.37580195057395205</v>
      </c>
      <c r="E7" s="2">
        <f t="shared" si="1"/>
        <v>0.37580195057395205</v>
      </c>
      <c r="F7" s="3">
        <f t="shared" si="2"/>
        <v>15.650622860266408</v>
      </c>
    </row>
    <row r="8" spans="1:6">
      <c r="A8">
        <v>64</v>
      </c>
      <c r="B8">
        <v>256000</v>
      </c>
      <c r="C8">
        <v>0.30685000000000001</v>
      </c>
      <c r="D8">
        <f t="shared" si="0"/>
        <v>0.34055727554179566</v>
      </c>
      <c r="E8" s="2">
        <f t="shared" si="1"/>
        <v>0.34055727554179566</v>
      </c>
      <c r="F8" s="3">
        <f t="shared" si="2"/>
        <v>28.365650969529089</v>
      </c>
    </row>
    <row r="9" spans="1:6">
      <c r="A9">
        <v>128</v>
      </c>
      <c r="B9">
        <v>512000</v>
      </c>
      <c r="C9">
        <v>0.37101000000000001</v>
      </c>
      <c r="D9">
        <f t="shared" si="0"/>
        <v>0.28166356701975687</v>
      </c>
      <c r="E9" s="2">
        <f t="shared" si="1"/>
        <v>0.28166356701975687</v>
      </c>
      <c r="F9" s="3">
        <f t="shared" si="2"/>
        <v>46.920568178755289</v>
      </c>
    </row>
    <row r="10" spans="1:6">
      <c r="A10">
        <v>256</v>
      </c>
      <c r="B10">
        <v>1024000</v>
      </c>
      <c r="C10">
        <v>0.72527399999999997</v>
      </c>
      <c r="D10">
        <f t="shared" si="0"/>
        <v>0.14408347741681074</v>
      </c>
      <c r="E10" s="2">
        <f t="shared" si="1"/>
        <v>0.14408347741681074</v>
      </c>
      <c r="F10" s="3">
        <f t="shared" si="2"/>
        <v>48.003926791805583</v>
      </c>
    </row>
    <row r="11" spans="1:6">
      <c r="A11">
        <v>512</v>
      </c>
      <c r="B11">
        <v>2048000</v>
      </c>
      <c r="C11">
        <v>0.80372399999999999</v>
      </c>
      <c r="D11">
        <f t="shared" si="0"/>
        <v>0.13001975802638716</v>
      </c>
      <c r="E11" s="2">
        <f t="shared" si="1"/>
        <v>0.13001975802638716</v>
      </c>
      <c r="F11" s="3">
        <f t="shared" si="2"/>
        <v>86.636706132951119</v>
      </c>
    </row>
    <row r="12" spans="1:6">
      <c r="A12">
        <v>1024</v>
      </c>
      <c r="B12">
        <v>4096000</v>
      </c>
      <c r="C12">
        <v>1.06508</v>
      </c>
      <c r="D12">
        <f t="shared" si="0"/>
        <v>9.8114695609719457E-2</v>
      </c>
      <c r="E12" s="2">
        <f t="shared" si="1"/>
        <v>9.8114695609719457E-2</v>
      </c>
      <c r="F12" s="3">
        <f t="shared" si="2"/>
        <v>130.7544973147557</v>
      </c>
    </row>
    <row r="14" spans="1:6">
      <c r="A14" t="s">
        <v>0</v>
      </c>
      <c r="B14" t="s">
        <v>1</v>
      </c>
      <c r="C14" t="s">
        <v>3</v>
      </c>
    </row>
    <row r="15" spans="1:6">
      <c r="A15">
        <v>1</v>
      </c>
      <c r="B15">
        <v>4000</v>
      </c>
      <c r="C15">
        <v>0.1024</v>
      </c>
    </row>
    <row r="16" spans="1:6">
      <c r="A16">
        <v>2</v>
      </c>
      <c r="B16">
        <v>8000</v>
      </c>
      <c r="C16">
        <v>0.1026</v>
      </c>
    </row>
    <row r="17" spans="1:3">
      <c r="A17">
        <v>4</v>
      </c>
      <c r="B17">
        <v>16000</v>
      </c>
      <c r="C17">
        <v>0.104425</v>
      </c>
    </row>
    <row r="18" spans="1:3">
      <c r="A18">
        <v>8</v>
      </c>
      <c r="B18">
        <v>32000</v>
      </c>
      <c r="C18">
        <v>0.16965</v>
      </c>
    </row>
    <row r="19" spans="1:3">
      <c r="A19">
        <v>16</v>
      </c>
      <c r="B19">
        <v>64000</v>
      </c>
      <c r="C19">
        <v>0.18676899999999999</v>
      </c>
    </row>
    <row r="20" spans="1:3">
      <c r="A20">
        <v>32</v>
      </c>
      <c r="B20">
        <v>128000</v>
      </c>
      <c r="C20">
        <v>0.199625</v>
      </c>
    </row>
    <row r="21" spans="1:3">
      <c r="A21">
        <v>64</v>
      </c>
      <c r="B21">
        <v>256000</v>
      </c>
      <c r="C21">
        <v>0.21607699999999999</v>
      </c>
    </row>
    <row r="22" spans="1:3">
      <c r="A22">
        <v>128</v>
      </c>
      <c r="B22">
        <v>512000</v>
      </c>
      <c r="C22">
        <v>0.25568400000000002</v>
      </c>
    </row>
    <row r="23" spans="1:3">
      <c r="A23">
        <v>256</v>
      </c>
      <c r="B23">
        <v>1024000</v>
      </c>
      <c r="C23">
        <v>0.46741500000000002</v>
      </c>
    </row>
    <row r="24" spans="1:3">
      <c r="A24">
        <v>512</v>
      </c>
      <c r="B24">
        <v>2048000</v>
      </c>
      <c r="C24">
        <v>0.40096100000000001</v>
      </c>
    </row>
    <row r="25" spans="1:3">
      <c r="A25">
        <v>1024</v>
      </c>
      <c r="B25">
        <v>4096000</v>
      </c>
      <c r="C25">
        <v>0.72543000000000002</v>
      </c>
    </row>
    <row r="27" spans="1:3">
      <c r="A27" t="s">
        <v>0</v>
      </c>
      <c r="B27" t="s">
        <v>1</v>
      </c>
      <c r="C27" t="s">
        <v>4</v>
      </c>
    </row>
    <row r="28" spans="1:3">
      <c r="A28">
        <v>1</v>
      </c>
      <c r="B28">
        <v>4000</v>
      </c>
      <c r="C28">
        <v>0.10199999999999999</v>
      </c>
    </row>
    <row r="29" spans="1:3">
      <c r="A29">
        <v>2</v>
      </c>
      <c r="B29">
        <v>8000</v>
      </c>
      <c r="C29">
        <v>0.10249999999999999</v>
      </c>
    </row>
    <row r="30" spans="1:3">
      <c r="A30">
        <v>4</v>
      </c>
      <c r="B30">
        <v>16000</v>
      </c>
      <c r="C30">
        <v>0.10425</v>
      </c>
    </row>
    <row r="31" spans="1:3">
      <c r="A31">
        <v>8</v>
      </c>
      <c r="B31">
        <v>32000</v>
      </c>
      <c r="C31">
        <v>0.189275</v>
      </c>
    </row>
    <row r="32" spans="1:3">
      <c r="A32">
        <v>16</v>
      </c>
      <c r="B32">
        <v>64000</v>
      </c>
      <c r="C32">
        <v>0.21595600000000001</v>
      </c>
    </row>
    <row r="33" spans="1:5">
      <c r="A33">
        <v>32</v>
      </c>
      <c r="B33">
        <v>128000</v>
      </c>
      <c r="C33">
        <v>0.237009</v>
      </c>
    </row>
    <row r="34" spans="1:5">
      <c r="A34">
        <v>64</v>
      </c>
      <c r="B34">
        <v>256000</v>
      </c>
      <c r="C34">
        <v>0.26271600000000001</v>
      </c>
    </row>
    <row r="35" spans="1:5">
      <c r="A35">
        <v>128</v>
      </c>
      <c r="B35">
        <v>512000</v>
      </c>
      <c r="C35">
        <v>0.32302999999999998</v>
      </c>
    </row>
    <row r="36" spans="1:5">
      <c r="A36">
        <v>256</v>
      </c>
      <c r="B36">
        <v>1024000</v>
      </c>
      <c r="C36">
        <v>0.67019300000000004</v>
      </c>
    </row>
    <row r="37" spans="1:5">
      <c r="A37">
        <v>512</v>
      </c>
      <c r="B37">
        <v>2048000</v>
      </c>
      <c r="C37">
        <v>0.74461100000000002</v>
      </c>
    </row>
    <row r="38" spans="1:5">
      <c r="A38">
        <v>1024</v>
      </c>
      <c r="B38">
        <v>4096000</v>
      </c>
      <c r="C38">
        <v>1.00457</v>
      </c>
    </row>
    <row r="40" spans="1:5">
      <c r="A40" t="s">
        <v>0</v>
      </c>
      <c r="B40" t="s">
        <v>1</v>
      </c>
      <c r="C40" t="s">
        <v>14</v>
      </c>
      <c r="E40" t="s">
        <v>15</v>
      </c>
    </row>
    <row r="41" spans="1:5">
      <c r="A41">
        <v>1</v>
      </c>
      <c r="B41">
        <v>4000</v>
      </c>
      <c r="C41">
        <v>9.9900000000000003E-2</v>
      </c>
      <c r="E41" s="2"/>
    </row>
    <row r="42" spans="1:5">
      <c r="A42">
        <v>2</v>
      </c>
      <c r="B42">
        <v>8000</v>
      </c>
      <c r="C42">
        <v>0.10005</v>
      </c>
      <c r="E42" s="2">
        <f t="shared" ref="E42:E51" si="3">($C29-$C42)/$C3</f>
        <v>2.3333333333333275E-2</v>
      </c>
    </row>
    <row r="43" spans="1:5">
      <c r="A43">
        <v>4</v>
      </c>
      <c r="B43">
        <v>16000</v>
      </c>
      <c r="C43">
        <v>0.101775</v>
      </c>
      <c r="E43" s="2">
        <f t="shared" si="3"/>
        <v>2.3185011709601789E-2</v>
      </c>
    </row>
    <row r="44" spans="1:5">
      <c r="A44">
        <v>8</v>
      </c>
      <c r="B44">
        <v>32000</v>
      </c>
      <c r="C44">
        <v>0.12675</v>
      </c>
      <c r="E44" s="2">
        <f t="shared" si="3"/>
        <v>0.2908477729968601</v>
      </c>
    </row>
    <row r="45" spans="1:5">
      <c r="A45">
        <v>16</v>
      </c>
      <c r="B45">
        <v>64000</v>
      </c>
      <c r="C45">
        <v>0.121725</v>
      </c>
      <c r="E45" s="2">
        <f t="shared" si="3"/>
        <v>0.37753712028334019</v>
      </c>
    </row>
    <row r="46" spans="1:5">
      <c r="A46">
        <v>32</v>
      </c>
      <c r="B46">
        <v>128000</v>
      </c>
      <c r="C46">
        <v>0.11324099999999999</v>
      </c>
      <c r="E46" s="2">
        <f t="shared" si="3"/>
        <v>0.44509335711614262</v>
      </c>
    </row>
    <row r="47" spans="1:5">
      <c r="A47">
        <v>64</v>
      </c>
      <c r="B47">
        <v>256000</v>
      </c>
      <c r="C47">
        <v>0.10963000000000001</v>
      </c>
      <c r="E47" s="2">
        <f t="shared" si="3"/>
        <v>0.49889522568029981</v>
      </c>
    </row>
    <row r="48" spans="1:5">
      <c r="A48">
        <v>128</v>
      </c>
      <c r="B48">
        <v>512000</v>
      </c>
      <c r="C48">
        <v>0.10671799999999999</v>
      </c>
      <c r="E48" s="2">
        <f t="shared" si="3"/>
        <v>0.58303549769547991</v>
      </c>
    </row>
    <row r="49" spans="1:5">
      <c r="A49">
        <v>256</v>
      </c>
      <c r="B49">
        <v>1024000</v>
      </c>
      <c r="C49">
        <v>9.8450399999999993E-2</v>
      </c>
      <c r="E49" s="2">
        <f t="shared" si="3"/>
        <v>0.78831255497922181</v>
      </c>
    </row>
    <row r="50" spans="1:5">
      <c r="A50">
        <v>512</v>
      </c>
      <c r="B50">
        <v>2048000</v>
      </c>
      <c r="C50">
        <v>9.5820500000000003E-2</v>
      </c>
      <c r="E50" s="2">
        <f t="shared" si="3"/>
        <v>0.807230467175299</v>
      </c>
    </row>
    <row r="51" spans="1:5">
      <c r="A51">
        <v>1024</v>
      </c>
      <c r="B51">
        <v>4096000</v>
      </c>
      <c r="C51">
        <v>9.4764100000000004E-2</v>
      </c>
      <c r="E51" s="2">
        <f t="shared" si="3"/>
        <v>0.8542136740902091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H8" sqref="H8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7</v>
      </c>
      <c r="E1" s="2" t="s">
        <v>8</v>
      </c>
      <c r="F1" t="s">
        <v>16</v>
      </c>
    </row>
    <row r="2" spans="1:6">
      <c r="A2">
        <v>1</v>
      </c>
      <c r="B2">
        <v>4000</v>
      </c>
      <c r="C2">
        <v>0.15740000000000001</v>
      </c>
      <c r="D2">
        <f>$C$2/$C2</f>
        <v>1</v>
      </c>
      <c r="E2" s="2">
        <f>D2*100%</f>
        <v>1</v>
      </c>
      <c r="F2" s="3">
        <f>((4000*A2*31*2)/(C2*0.001))*0.000000001</f>
        <v>1.5756035578144854</v>
      </c>
    </row>
    <row r="3" spans="1:6">
      <c r="A3">
        <v>2</v>
      </c>
      <c r="B3">
        <v>8000</v>
      </c>
      <c r="C3">
        <v>0.17874999999999999</v>
      </c>
      <c r="D3">
        <f t="shared" ref="D3:D12" si="0">$C$2/$C3</f>
        <v>0.88055944055944069</v>
      </c>
      <c r="E3" s="2">
        <f t="shared" ref="E3:E12" si="1">D3*100%</f>
        <v>0.88055944055944069</v>
      </c>
      <c r="F3" s="3">
        <f t="shared" ref="F3:F12" si="2">((4000*A3*31*2)/(C3*0.001))*0.000000001</f>
        <v>2.7748251748251751</v>
      </c>
    </row>
    <row r="4" spans="1:6">
      <c r="A4">
        <v>4</v>
      </c>
      <c r="B4">
        <v>16000</v>
      </c>
      <c r="C4">
        <v>0.20905000000000001</v>
      </c>
      <c r="D4">
        <f t="shared" si="0"/>
        <v>0.75292992107151402</v>
      </c>
      <c r="E4" s="2">
        <f t="shared" si="1"/>
        <v>0.75292992107151402</v>
      </c>
      <c r="F4" s="3">
        <f t="shared" si="2"/>
        <v>4.7452762497010283</v>
      </c>
    </row>
    <row r="5" spans="1:6">
      <c r="A5">
        <v>8</v>
      </c>
      <c r="B5">
        <v>32000</v>
      </c>
      <c r="C5">
        <v>0.40303800000000001</v>
      </c>
      <c r="D5">
        <f t="shared" si="0"/>
        <v>0.3905338950669664</v>
      </c>
      <c r="E5" s="2">
        <f t="shared" si="1"/>
        <v>0.3905338950669664</v>
      </c>
      <c r="F5" s="3">
        <f t="shared" si="2"/>
        <v>4.9226127561172888</v>
      </c>
    </row>
    <row r="6" spans="1:6">
      <c r="A6">
        <v>16</v>
      </c>
      <c r="B6">
        <v>64000</v>
      </c>
      <c r="C6">
        <v>0.44921299999999997</v>
      </c>
      <c r="D6">
        <f t="shared" si="0"/>
        <v>0.35039057195584283</v>
      </c>
      <c r="E6" s="2">
        <f t="shared" si="1"/>
        <v>0.35039057195584283</v>
      </c>
      <c r="F6" s="3">
        <f t="shared" si="2"/>
        <v>8.833226108772454</v>
      </c>
    </row>
    <row r="7" spans="1:6">
      <c r="A7">
        <v>32</v>
      </c>
      <c r="B7">
        <v>128000</v>
      </c>
      <c r="C7">
        <v>0.498338</v>
      </c>
      <c r="D7">
        <f t="shared" si="0"/>
        <v>0.3158498850177992</v>
      </c>
      <c r="E7" s="2">
        <f t="shared" si="1"/>
        <v>0.3158498850177992</v>
      </c>
      <c r="F7" s="3">
        <f t="shared" si="2"/>
        <v>15.924934482218898</v>
      </c>
    </row>
    <row r="8" spans="1:6">
      <c r="A8">
        <v>64</v>
      </c>
      <c r="B8">
        <v>256000</v>
      </c>
      <c r="C8">
        <v>0.53135200000000005</v>
      </c>
      <c r="D8">
        <f t="shared" si="0"/>
        <v>0.29622547764946777</v>
      </c>
      <c r="E8" s="2">
        <f t="shared" si="1"/>
        <v>0.29622547764946777</v>
      </c>
      <c r="F8" s="3">
        <f t="shared" si="2"/>
        <v>29.870970655986994</v>
      </c>
    </row>
    <row r="9" spans="1:6">
      <c r="A9">
        <v>128</v>
      </c>
      <c r="B9">
        <v>512000</v>
      </c>
      <c r="C9">
        <v>0.68662699999999999</v>
      </c>
      <c r="D9">
        <f t="shared" si="0"/>
        <v>0.22923654327604365</v>
      </c>
      <c r="E9" s="2">
        <f t="shared" si="1"/>
        <v>0.22923654327604365</v>
      </c>
      <c r="F9" s="3">
        <f t="shared" si="2"/>
        <v>46.231796885354058</v>
      </c>
    </row>
    <row r="10" spans="1:6">
      <c r="A10">
        <v>256</v>
      </c>
      <c r="B10">
        <v>1024000</v>
      </c>
      <c r="C10">
        <v>0.845688</v>
      </c>
      <c r="D10">
        <f t="shared" si="0"/>
        <v>0.18612064969586894</v>
      </c>
      <c r="E10" s="2">
        <f t="shared" si="1"/>
        <v>0.18612064969586894</v>
      </c>
      <c r="F10" s="3">
        <f t="shared" si="2"/>
        <v>75.072603607949972</v>
      </c>
    </row>
    <row r="11" spans="1:6">
      <c r="A11">
        <v>512</v>
      </c>
      <c r="B11">
        <v>2048000</v>
      </c>
      <c r="C11">
        <v>1.3513500000000001</v>
      </c>
      <c r="D11">
        <f t="shared" si="0"/>
        <v>0.11647611647611648</v>
      </c>
      <c r="E11" s="2">
        <f t="shared" si="1"/>
        <v>0.11647611647611648</v>
      </c>
      <c r="F11" s="3">
        <f t="shared" si="2"/>
        <v>93.962333962333958</v>
      </c>
    </row>
    <row r="12" spans="1:6">
      <c r="A12">
        <v>1024</v>
      </c>
      <c r="B12">
        <v>4096000</v>
      </c>
      <c r="C12">
        <v>1.52128</v>
      </c>
      <c r="D12">
        <f t="shared" si="0"/>
        <v>0.10346550273453935</v>
      </c>
      <c r="E12" s="2">
        <f t="shared" si="1"/>
        <v>0.10346550273453935</v>
      </c>
      <c r="F12" s="3">
        <f t="shared" si="2"/>
        <v>166.93310896087505</v>
      </c>
    </row>
    <row r="14" spans="1:6">
      <c r="A14" t="s">
        <v>0</v>
      </c>
      <c r="B14" t="s">
        <v>1</v>
      </c>
      <c r="C14" t="s">
        <v>3</v>
      </c>
    </row>
    <row r="15" spans="1:6">
      <c r="A15">
        <v>1</v>
      </c>
      <c r="B15">
        <v>4000</v>
      </c>
      <c r="C15">
        <v>0.15540000000000001</v>
      </c>
    </row>
    <row r="16" spans="1:6">
      <c r="A16">
        <v>2</v>
      </c>
      <c r="B16">
        <v>8000</v>
      </c>
      <c r="C16">
        <v>0.16585</v>
      </c>
    </row>
    <row r="17" spans="1:3">
      <c r="A17">
        <v>4</v>
      </c>
      <c r="B17">
        <v>16000</v>
      </c>
      <c r="C17">
        <v>0.19155</v>
      </c>
    </row>
    <row r="18" spans="1:3">
      <c r="A18">
        <v>8</v>
      </c>
      <c r="B18">
        <v>32000</v>
      </c>
      <c r="C18">
        <v>0.33978700000000001</v>
      </c>
    </row>
    <row r="19" spans="1:3">
      <c r="A19">
        <v>16</v>
      </c>
      <c r="B19">
        <v>64000</v>
      </c>
      <c r="C19">
        <v>0.35301300000000002</v>
      </c>
    </row>
    <row r="20" spans="1:3">
      <c r="A20">
        <v>32</v>
      </c>
      <c r="B20">
        <v>128000</v>
      </c>
      <c r="C20">
        <v>0.38165900000000003</v>
      </c>
    </row>
    <row r="21" spans="1:3">
      <c r="A21">
        <v>64</v>
      </c>
      <c r="B21">
        <v>256000</v>
      </c>
      <c r="C21">
        <v>0.40131699999999998</v>
      </c>
    </row>
    <row r="22" spans="1:3">
      <c r="A22">
        <v>128</v>
      </c>
      <c r="B22">
        <v>512000</v>
      </c>
      <c r="C22">
        <v>0.52537599999999995</v>
      </c>
    </row>
    <row r="23" spans="1:3">
      <c r="A23">
        <v>256</v>
      </c>
      <c r="B23">
        <v>1024000</v>
      </c>
      <c r="C23">
        <v>0.57109900000000002</v>
      </c>
    </row>
    <row r="24" spans="1:3">
      <c r="A24">
        <v>512</v>
      </c>
      <c r="B24">
        <v>2048000</v>
      </c>
      <c r="C24">
        <v>0.901536</v>
      </c>
    </row>
    <row r="25" spans="1:3">
      <c r="A25">
        <v>1024</v>
      </c>
      <c r="B25">
        <v>4096000</v>
      </c>
      <c r="C25">
        <v>0.938828</v>
      </c>
    </row>
    <row r="27" spans="1:3">
      <c r="A27" t="s">
        <v>0</v>
      </c>
      <c r="B27" t="s">
        <v>1</v>
      </c>
      <c r="C27" t="s">
        <v>4</v>
      </c>
    </row>
    <row r="28" spans="1:3">
      <c r="A28">
        <v>1</v>
      </c>
      <c r="B28">
        <v>4000</v>
      </c>
      <c r="C28">
        <v>0.15490000000000001</v>
      </c>
    </row>
    <row r="29" spans="1:3">
      <c r="A29">
        <v>2</v>
      </c>
      <c r="B29">
        <v>8000</v>
      </c>
      <c r="C29">
        <v>0.1716</v>
      </c>
    </row>
    <row r="30" spans="1:3">
      <c r="A30">
        <v>4</v>
      </c>
      <c r="B30">
        <v>16000</v>
      </c>
      <c r="C30">
        <v>0.19752500000000001</v>
      </c>
    </row>
    <row r="31" spans="1:3">
      <c r="A31">
        <v>8</v>
      </c>
      <c r="B31">
        <v>32000</v>
      </c>
      <c r="C31">
        <v>0.35160000000000002</v>
      </c>
    </row>
    <row r="32" spans="1:3">
      <c r="A32">
        <v>16</v>
      </c>
      <c r="B32">
        <v>64000</v>
      </c>
      <c r="C32">
        <v>0.36333100000000002</v>
      </c>
    </row>
    <row r="33" spans="1:5">
      <c r="A33">
        <v>32</v>
      </c>
      <c r="B33">
        <v>128000</v>
      </c>
      <c r="C33">
        <v>0.39614700000000003</v>
      </c>
    </row>
    <row r="34" spans="1:5">
      <c r="A34">
        <v>64</v>
      </c>
      <c r="B34">
        <v>256000</v>
      </c>
      <c r="C34">
        <v>0.41993000000000003</v>
      </c>
    </row>
    <row r="35" spans="1:5">
      <c r="A35">
        <v>128</v>
      </c>
      <c r="B35">
        <v>512000</v>
      </c>
      <c r="C35">
        <v>0.568573</v>
      </c>
    </row>
    <row r="36" spans="1:5">
      <c r="A36">
        <v>256</v>
      </c>
      <c r="B36">
        <v>1024000</v>
      </c>
      <c r="C36">
        <v>0.71331199999999995</v>
      </c>
    </row>
    <row r="37" spans="1:5">
      <c r="A37">
        <v>512</v>
      </c>
      <c r="B37">
        <v>2048000</v>
      </c>
      <c r="C37">
        <v>1.21275</v>
      </c>
    </row>
    <row r="38" spans="1:5">
      <c r="A38">
        <v>1024</v>
      </c>
      <c r="B38">
        <v>4096000</v>
      </c>
      <c r="C38">
        <v>1.3786</v>
      </c>
    </row>
    <row r="40" spans="1:5">
      <c r="A40" t="s">
        <v>0</v>
      </c>
      <c r="B40" t="s">
        <v>1</v>
      </c>
      <c r="C40" t="s">
        <v>14</v>
      </c>
      <c r="E40" t="s">
        <v>15</v>
      </c>
    </row>
    <row r="41" spans="1:5">
      <c r="A41">
        <v>1</v>
      </c>
      <c r="B41">
        <v>4000</v>
      </c>
      <c r="C41">
        <v>0.15279999999999999</v>
      </c>
      <c r="E41" s="2"/>
    </row>
    <row r="42" spans="1:5">
      <c r="A42">
        <v>2</v>
      </c>
      <c r="B42">
        <v>8000</v>
      </c>
      <c r="C42">
        <v>0.15154999999999999</v>
      </c>
      <c r="E42" s="2">
        <f t="shared" ref="E42:E51" si="3">($C29-$C42)/$C3</f>
        <v>0.11216783216783224</v>
      </c>
    </row>
    <row r="43" spans="1:5">
      <c r="A43">
        <v>4</v>
      </c>
      <c r="B43">
        <v>16000</v>
      </c>
      <c r="C43">
        <v>0.16972499999999999</v>
      </c>
      <c r="E43" s="2">
        <f t="shared" si="3"/>
        <v>0.13298254006218616</v>
      </c>
    </row>
    <row r="44" spans="1:5">
      <c r="A44">
        <v>8</v>
      </c>
      <c r="B44">
        <v>32000</v>
      </c>
      <c r="C44">
        <v>0.25805</v>
      </c>
      <c r="E44" s="2">
        <f t="shared" si="3"/>
        <v>0.23211210853567163</v>
      </c>
    </row>
    <row r="45" spans="1:5">
      <c r="A45">
        <v>16</v>
      </c>
      <c r="B45">
        <v>64000</v>
      </c>
      <c r="C45">
        <v>0.22223100000000001</v>
      </c>
      <c r="E45" s="2">
        <f t="shared" si="3"/>
        <v>0.31410489010781079</v>
      </c>
    </row>
    <row r="46" spans="1:5">
      <c r="A46">
        <v>32</v>
      </c>
      <c r="B46">
        <v>128000</v>
      </c>
      <c r="C46">
        <v>0.210925</v>
      </c>
      <c r="E46" s="2">
        <f t="shared" si="3"/>
        <v>0.37167946253346129</v>
      </c>
    </row>
    <row r="47" spans="1:5">
      <c r="A47">
        <v>64</v>
      </c>
      <c r="B47">
        <v>256000</v>
      </c>
      <c r="C47">
        <v>0.20080300000000001</v>
      </c>
      <c r="E47" s="2">
        <f t="shared" si="3"/>
        <v>0.41239517306794743</v>
      </c>
    </row>
    <row r="48" spans="1:5">
      <c r="A48">
        <v>128</v>
      </c>
      <c r="B48">
        <v>512000</v>
      </c>
      <c r="C48">
        <v>0.19050500000000001</v>
      </c>
      <c r="E48" s="2">
        <f t="shared" si="3"/>
        <v>0.55061627346434083</v>
      </c>
    </row>
    <row r="49" spans="1:5">
      <c r="A49">
        <v>256</v>
      </c>
      <c r="B49">
        <v>1024000</v>
      </c>
      <c r="C49">
        <v>0.17466100000000001</v>
      </c>
      <c r="E49" s="2">
        <f t="shared" si="3"/>
        <v>0.6369382088902763</v>
      </c>
    </row>
    <row r="50" spans="1:5">
      <c r="A50">
        <v>512</v>
      </c>
      <c r="B50">
        <v>2048000</v>
      </c>
      <c r="C50">
        <v>0.164301</v>
      </c>
      <c r="E50" s="2">
        <f t="shared" si="3"/>
        <v>0.77585303585303578</v>
      </c>
    </row>
    <row r="51" spans="1:5">
      <c r="A51">
        <v>1024</v>
      </c>
      <c r="B51">
        <v>4096000</v>
      </c>
      <c r="C51">
        <v>0.16223299999999999</v>
      </c>
      <c r="E51" s="2">
        <f t="shared" si="3"/>
        <v>0.79956812684055534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25" workbookViewId="0">
      <selection activeCell="E41" sqref="E41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7</v>
      </c>
      <c r="E1" s="2" t="s">
        <v>8</v>
      </c>
    </row>
    <row r="2" spans="1:5">
      <c r="A2" s="1">
        <v>1</v>
      </c>
      <c r="B2" s="1">
        <v>4000</v>
      </c>
      <c r="C2" s="1">
        <v>0.5333</v>
      </c>
      <c r="D2">
        <f>$C$2/$C2</f>
        <v>1</v>
      </c>
      <c r="E2" s="2">
        <f>D2*100%</f>
        <v>1</v>
      </c>
    </row>
    <row r="3" spans="1:5">
      <c r="A3" s="1">
        <v>2</v>
      </c>
      <c r="B3" s="1">
        <v>8000</v>
      </c>
      <c r="C3" s="1">
        <v>0.58745000000000003</v>
      </c>
      <c r="D3">
        <f t="shared" ref="D3:D11" si="0">$C$2/$C3</f>
        <v>0.90782194229296109</v>
      </c>
      <c r="E3" s="2">
        <f t="shared" ref="E3:E11" si="1">D3*100%</f>
        <v>0.90782194229296109</v>
      </c>
    </row>
    <row r="4" spans="1:5">
      <c r="A4" s="1">
        <v>4</v>
      </c>
      <c r="B4" s="1">
        <v>16000</v>
      </c>
      <c r="C4" s="1">
        <v>0.84299999999999997</v>
      </c>
      <c r="D4">
        <f t="shared" si="0"/>
        <v>0.63262158956109138</v>
      </c>
      <c r="E4" s="2">
        <f t="shared" si="1"/>
        <v>0.63262158956109138</v>
      </c>
    </row>
    <row r="5" spans="1:5">
      <c r="A5" s="1">
        <v>8</v>
      </c>
      <c r="B5" s="1">
        <v>32000</v>
      </c>
      <c r="C5" s="1">
        <v>1.27271</v>
      </c>
      <c r="D5">
        <f t="shared" si="0"/>
        <v>0.41902711536799425</v>
      </c>
      <c r="E5" s="2">
        <f t="shared" si="1"/>
        <v>0.41902711536799425</v>
      </c>
    </row>
    <row r="6" spans="1:5">
      <c r="A6" s="1">
        <v>16</v>
      </c>
      <c r="B6" s="1">
        <v>64000</v>
      </c>
      <c r="C6" s="1">
        <v>1.44293</v>
      </c>
      <c r="D6">
        <f t="shared" si="0"/>
        <v>0.36959519865828555</v>
      </c>
      <c r="E6" s="2">
        <f t="shared" si="1"/>
        <v>0.36959519865828555</v>
      </c>
    </row>
    <row r="7" spans="1:5">
      <c r="A7" s="1">
        <v>32</v>
      </c>
      <c r="B7" s="1">
        <v>128000</v>
      </c>
      <c r="C7" s="1">
        <v>1.4615899999999999</v>
      </c>
      <c r="D7">
        <f t="shared" si="0"/>
        <v>0.36487660698280638</v>
      </c>
      <c r="E7" s="2">
        <f t="shared" si="1"/>
        <v>0.36487660698280638</v>
      </c>
    </row>
    <row r="8" spans="1:5">
      <c r="A8" s="1">
        <v>64</v>
      </c>
      <c r="B8" s="1">
        <v>256000</v>
      </c>
      <c r="C8" s="1">
        <v>1.5019</v>
      </c>
      <c r="D8">
        <f t="shared" si="0"/>
        <v>0.35508356082295756</v>
      </c>
      <c r="E8" s="2">
        <f t="shared" si="1"/>
        <v>0.35508356082295756</v>
      </c>
    </row>
    <row r="9" spans="1:5">
      <c r="A9" s="1">
        <v>128</v>
      </c>
      <c r="B9" s="1">
        <v>512000</v>
      </c>
      <c r="C9" s="1">
        <v>1.6887799999999999</v>
      </c>
      <c r="D9">
        <f t="shared" si="0"/>
        <v>0.31579009699309563</v>
      </c>
      <c r="E9" s="2">
        <f t="shared" si="1"/>
        <v>0.31579009699309563</v>
      </c>
    </row>
    <row r="10" spans="1:5">
      <c r="A10" s="1">
        <v>256</v>
      </c>
      <c r="B10" s="1">
        <v>1024000</v>
      </c>
      <c r="C10" s="1">
        <v>2.0369700000000002</v>
      </c>
      <c r="D10">
        <f t="shared" si="0"/>
        <v>0.26181043412519572</v>
      </c>
      <c r="E10" s="2">
        <f t="shared" si="1"/>
        <v>0.26181043412519572</v>
      </c>
    </row>
    <row r="11" spans="1:5">
      <c r="A11" s="1">
        <v>512</v>
      </c>
      <c r="B11" s="1">
        <v>2048000</v>
      </c>
      <c r="C11" s="1">
        <v>2.4089900000000002</v>
      </c>
      <c r="D11">
        <f t="shared" si="0"/>
        <v>0.22137908418050717</v>
      </c>
      <c r="E11" s="2">
        <f t="shared" si="1"/>
        <v>0.22137908418050717</v>
      </c>
    </row>
    <row r="12" spans="1:5">
      <c r="A12" s="1"/>
      <c r="B12" s="1"/>
      <c r="C12" s="1"/>
    </row>
    <row r="14" spans="1:5">
      <c r="A14" t="s">
        <v>0</v>
      </c>
      <c r="B14" t="s">
        <v>1</v>
      </c>
      <c r="C14" t="s">
        <v>3</v>
      </c>
    </row>
    <row r="15" spans="1:5">
      <c r="A15" s="1">
        <v>1</v>
      </c>
      <c r="B15" s="1">
        <v>4000</v>
      </c>
      <c r="C15" s="1">
        <v>0.53120000000000001</v>
      </c>
    </row>
    <row r="16" spans="1:5">
      <c r="A16" s="1">
        <v>2</v>
      </c>
      <c r="B16" s="1">
        <v>8000</v>
      </c>
      <c r="C16" s="1">
        <v>0.55720000000000003</v>
      </c>
    </row>
    <row r="17" spans="1:3">
      <c r="A17" s="1">
        <v>4</v>
      </c>
      <c r="B17" s="1">
        <v>16000</v>
      </c>
      <c r="C17" s="1">
        <v>0.77322500000000005</v>
      </c>
    </row>
    <row r="18" spans="1:3">
      <c r="A18" s="1">
        <v>8</v>
      </c>
      <c r="B18" s="1">
        <v>32000</v>
      </c>
      <c r="C18" s="1">
        <v>1.1544300000000001</v>
      </c>
    </row>
    <row r="19" spans="1:3">
      <c r="A19" s="1">
        <v>16</v>
      </c>
      <c r="B19" s="1">
        <v>64000</v>
      </c>
      <c r="C19" s="1">
        <v>1.27824</v>
      </c>
    </row>
    <row r="20" spans="1:3">
      <c r="A20" s="1">
        <v>32</v>
      </c>
      <c r="B20" s="1">
        <v>128000</v>
      </c>
      <c r="C20" s="1">
        <v>1.26169</v>
      </c>
    </row>
    <row r="21" spans="1:3">
      <c r="A21" s="1">
        <v>64</v>
      </c>
      <c r="B21" s="1">
        <v>256000</v>
      </c>
      <c r="C21" s="1">
        <v>1.2857799999999999</v>
      </c>
    </row>
    <row r="22" spans="1:3">
      <c r="A22" s="1">
        <v>128</v>
      </c>
      <c r="B22" s="1">
        <v>512000</v>
      </c>
      <c r="C22" s="1">
        <v>1.43794</v>
      </c>
    </row>
    <row r="23" spans="1:3">
      <c r="A23" s="1">
        <v>256</v>
      </c>
      <c r="B23" s="1">
        <v>1024000</v>
      </c>
      <c r="C23" s="1">
        <v>1.6535899999999999</v>
      </c>
    </row>
    <row r="24" spans="1:3">
      <c r="A24" s="1">
        <v>512</v>
      </c>
      <c r="B24" s="1">
        <v>2048000</v>
      </c>
      <c r="C24" s="1">
        <v>1.8621300000000001</v>
      </c>
    </row>
    <row r="25" spans="1:3">
      <c r="A25" s="1"/>
      <c r="B25" s="1"/>
      <c r="C25" s="1"/>
    </row>
    <row r="27" spans="1:3">
      <c r="A27" t="s">
        <v>0</v>
      </c>
      <c r="B27" t="s">
        <v>1</v>
      </c>
      <c r="C27" t="s">
        <v>4</v>
      </c>
    </row>
    <row r="28" spans="1:3">
      <c r="A28" s="1">
        <v>1</v>
      </c>
      <c r="B28" s="1">
        <v>4000</v>
      </c>
      <c r="C28" s="1">
        <v>0.52959999999999996</v>
      </c>
    </row>
    <row r="29" spans="1:3">
      <c r="A29" s="1">
        <v>2</v>
      </c>
      <c r="B29" s="1">
        <v>8000</v>
      </c>
      <c r="C29" s="1">
        <v>0.53715000000000002</v>
      </c>
    </row>
    <row r="30" spans="1:3">
      <c r="A30" s="1">
        <v>4</v>
      </c>
      <c r="B30" s="1">
        <v>16000</v>
      </c>
      <c r="C30" s="1">
        <v>0.72519999999999996</v>
      </c>
    </row>
    <row r="31" spans="1:3">
      <c r="A31" s="1">
        <v>8</v>
      </c>
      <c r="B31" s="1">
        <v>32000</v>
      </c>
      <c r="C31" s="1">
        <v>0.959762</v>
      </c>
    </row>
    <row r="32" spans="1:3">
      <c r="A32" s="1">
        <v>16</v>
      </c>
      <c r="B32" s="1">
        <v>64000</v>
      </c>
      <c r="C32" s="1">
        <v>1.0006299999999999</v>
      </c>
    </row>
    <row r="33" spans="1:5">
      <c r="A33" s="1">
        <v>32</v>
      </c>
      <c r="B33" s="1">
        <v>128000</v>
      </c>
      <c r="C33" s="1">
        <v>0.93904100000000001</v>
      </c>
    </row>
    <row r="34" spans="1:5">
      <c r="A34" s="1">
        <v>64</v>
      </c>
      <c r="B34" s="1">
        <v>256000</v>
      </c>
      <c r="C34" s="1">
        <v>0.94540500000000005</v>
      </c>
    </row>
    <row r="35" spans="1:5">
      <c r="A35" s="1">
        <v>128</v>
      </c>
      <c r="B35" s="1">
        <v>512000</v>
      </c>
      <c r="C35" s="1">
        <v>1.09572</v>
      </c>
    </row>
    <row r="36" spans="1:5">
      <c r="A36" s="1">
        <v>256</v>
      </c>
      <c r="B36" s="1">
        <v>1024000</v>
      </c>
      <c r="C36" s="1">
        <v>1.3773</v>
      </c>
    </row>
    <row r="37" spans="1:5">
      <c r="A37" s="1">
        <v>512</v>
      </c>
      <c r="B37" s="1">
        <v>2048000</v>
      </c>
      <c r="C37" s="1">
        <v>1.7152499999999999</v>
      </c>
    </row>
    <row r="40" spans="1:5">
      <c r="A40" t="s">
        <v>0</v>
      </c>
      <c r="B40" t="s">
        <v>1</v>
      </c>
      <c r="C40" t="s">
        <v>14</v>
      </c>
      <c r="E40" t="s">
        <v>15</v>
      </c>
    </row>
    <row r="41" spans="1:5">
      <c r="A41">
        <v>1</v>
      </c>
      <c r="B41">
        <v>4000</v>
      </c>
      <c r="C41">
        <v>0.52639999999999998</v>
      </c>
      <c r="E41" s="2"/>
    </row>
    <row r="42" spans="1:5">
      <c r="A42">
        <v>2</v>
      </c>
      <c r="B42">
        <v>8000</v>
      </c>
      <c r="C42">
        <v>0.49049999999999999</v>
      </c>
      <c r="E42" s="2">
        <f t="shared" ref="E42:E50" si="2">(C29-C42)/C3</f>
        <v>7.9411013703293939E-2</v>
      </c>
    </row>
    <row r="43" spans="1:5">
      <c r="A43">
        <v>4</v>
      </c>
      <c r="B43">
        <v>16000</v>
      </c>
      <c r="C43">
        <v>0.60807500000000003</v>
      </c>
      <c r="E43" s="2">
        <f t="shared" si="2"/>
        <v>0.13893831553973895</v>
      </c>
    </row>
    <row r="44" spans="1:5">
      <c r="A44">
        <v>8</v>
      </c>
      <c r="B44">
        <v>32000</v>
      </c>
      <c r="C44">
        <v>0.79262500000000002</v>
      </c>
      <c r="E44" s="2">
        <f t="shared" si="2"/>
        <v>0.1313237108217897</v>
      </c>
    </row>
    <row r="45" spans="1:5">
      <c r="A45">
        <v>16</v>
      </c>
      <c r="B45">
        <v>64000</v>
      </c>
      <c r="C45">
        <v>0.66485000000000005</v>
      </c>
      <c r="E45" s="2">
        <f t="shared" si="2"/>
        <v>0.23270706132660618</v>
      </c>
    </row>
    <row r="46" spans="1:5">
      <c r="A46">
        <v>32</v>
      </c>
      <c r="B46">
        <v>128000</v>
      </c>
      <c r="C46">
        <v>0.56922499999999998</v>
      </c>
      <c r="E46" s="2">
        <f t="shared" si="2"/>
        <v>0.25302307760726334</v>
      </c>
    </row>
    <row r="47" spans="1:5">
      <c r="A47">
        <v>64</v>
      </c>
      <c r="B47">
        <v>256000</v>
      </c>
      <c r="C47">
        <v>0.52484399999999998</v>
      </c>
      <c r="E47" s="2">
        <f t="shared" si="2"/>
        <v>0.28001930887542453</v>
      </c>
    </row>
    <row r="48" spans="1:5">
      <c r="A48">
        <v>128</v>
      </c>
      <c r="B48">
        <v>512000</v>
      </c>
      <c r="C48">
        <v>0.47965600000000003</v>
      </c>
      <c r="E48" s="2">
        <f t="shared" si="2"/>
        <v>0.36479825672971017</v>
      </c>
    </row>
    <row r="49" spans="1:5">
      <c r="A49">
        <v>256</v>
      </c>
      <c r="B49">
        <v>1024000</v>
      </c>
      <c r="C49">
        <v>0.39314399999999999</v>
      </c>
      <c r="E49" s="2">
        <f t="shared" si="2"/>
        <v>0.4831470272021679</v>
      </c>
    </row>
    <row r="50" spans="1:5">
      <c r="A50">
        <v>512</v>
      </c>
      <c r="B50">
        <v>2048000</v>
      </c>
      <c r="C50">
        <v>0.35161199999999998</v>
      </c>
      <c r="E50" s="2">
        <f t="shared" si="2"/>
        <v>0.5660621256211108</v>
      </c>
    </row>
    <row r="51" spans="1:5">
      <c r="A51">
        <v>1022</v>
      </c>
      <c r="B51">
        <v>4088000</v>
      </c>
      <c r="C51">
        <v>4.0498999999999998E-4</v>
      </c>
      <c r="E5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6" workbookViewId="0">
      <selection activeCell="K25" sqref="K25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n50_weak_alltoallv</vt:lpstr>
      <vt:lpstr>n50_weak_isendirecv</vt:lpstr>
      <vt:lpstr>n50_weak_isend_prerecv</vt:lpstr>
      <vt:lpstr>n50_weak_no_decode</vt:lpstr>
      <vt:lpstr>n50_weak_overlap_cpu</vt:lpstr>
      <vt:lpstr>n17_weak_overlap_cpu</vt:lpstr>
      <vt:lpstr>n31_weak_overlap_cpu</vt:lpstr>
      <vt:lpstr>n101_weak_overlap_cpu</vt:lpstr>
      <vt:lpstr>weak_summary_all_stencils</vt:lpstr>
      <vt:lpstr>n50_weak_comparison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F. Bollig</dc:creator>
  <cp:lastModifiedBy>Evan F. Bollig</cp:lastModifiedBy>
  <dcterms:created xsi:type="dcterms:W3CDTF">2013-10-12T06:08:20Z</dcterms:created>
  <dcterms:modified xsi:type="dcterms:W3CDTF">2013-10-23T18:41:31Z</dcterms:modified>
</cp:coreProperties>
</file>