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BOLO\Bolo_Files\TOOLS\TOOLS\In-Transit Tracker\"/>
    </mc:Choice>
  </mc:AlternateContent>
  <bookViews>
    <workbookView xWindow="0" yWindow="0" windowWidth="20490" windowHeight="8370" firstSheet="2" activeTab="5"/>
  </bookViews>
  <sheets>
    <sheet name="NOTES" sheetId="9" state="hidden" r:id="rId1"/>
    <sheet name="In-Transit Data (Tool)" sheetId="4" r:id="rId2"/>
    <sheet name="Overview (Tool)" sheetId="5" r:id="rId3"/>
    <sheet name="Chart" sheetId="7" state="hidden" r:id="rId4"/>
    <sheet name="Charts" sheetId="11" r:id="rId5"/>
    <sheet name="Intransit Progress Chart" sheetId="8" r:id="rId6"/>
  </sheets>
  <definedNames>
    <definedName name="_xlnm._FilterDatabase" localSheetId="1" hidden="1">'In-Transit Data (Tool)'!$A$11:$Q$819</definedName>
  </definedNames>
  <calcPr calcId="152511"/>
  <pivotCaches>
    <pivotCache cacheId="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820" i="4" l="1"/>
  <c r="K820" i="4" s="1"/>
  <c r="L820" i="4"/>
  <c r="N820" i="4" s="1"/>
  <c r="M820" i="4"/>
  <c r="P820" i="4"/>
  <c r="Q820" i="4" s="1"/>
  <c r="J821" i="4"/>
  <c r="K821" i="4" s="1"/>
  <c r="L821" i="4"/>
  <c r="N821" i="4" s="1"/>
  <c r="M821" i="4"/>
  <c r="P821" i="4"/>
  <c r="Q821" i="4" s="1"/>
  <c r="J822" i="4"/>
  <c r="K822" i="4" s="1"/>
  <c r="L822" i="4"/>
  <c r="N822" i="4" s="1"/>
  <c r="M822" i="4"/>
  <c r="P822" i="4"/>
  <c r="Q822" i="4" s="1"/>
  <c r="J823" i="4"/>
  <c r="K823" i="4" s="1"/>
  <c r="L823" i="4"/>
  <c r="N823" i="4" s="1"/>
  <c r="M823" i="4"/>
  <c r="P823" i="4"/>
  <c r="Q823" i="4" s="1"/>
  <c r="J824" i="4"/>
  <c r="K824" i="4" s="1"/>
  <c r="L824" i="4"/>
  <c r="N824" i="4" s="1"/>
  <c r="M824" i="4"/>
  <c r="P824" i="4"/>
  <c r="Q824" i="4" s="1"/>
  <c r="J825" i="4"/>
  <c r="K825" i="4" s="1"/>
  <c r="L825" i="4"/>
  <c r="N825" i="4" s="1"/>
  <c r="M825" i="4"/>
  <c r="P825" i="4"/>
  <c r="Q825" i="4" s="1"/>
  <c r="J826" i="4"/>
  <c r="K826" i="4" s="1"/>
  <c r="L826" i="4"/>
  <c r="N826" i="4" s="1"/>
  <c r="M826" i="4"/>
  <c r="P826" i="4"/>
  <c r="Q826" i="4" s="1"/>
  <c r="J827" i="4"/>
  <c r="K827" i="4" s="1"/>
  <c r="L827" i="4"/>
  <c r="N827" i="4" s="1"/>
  <c r="M827" i="4"/>
  <c r="P827" i="4"/>
  <c r="Q827" i="4" s="1"/>
  <c r="J828" i="4"/>
  <c r="K828" i="4" s="1"/>
  <c r="L828" i="4"/>
  <c r="N828" i="4" s="1"/>
  <c r="M828" i="4"/>
  <c r="P828" i="4"/>
  <c r="Q828" i="4" s="1"/>
  <c r="J829" i="4"/>
  <c r="K829" i="4" s="1"/>
  <c r="L829" i="4"/>
  <c r="N829" i="4" s="1"/>
  <c r="M829" i="4"/>
  <c r="P829" i="4"/>
  <c r="Q829" i="4" s="1"/>
  <c r="J830" i="4"/>
  <c r="K830" i="4" s="1"/>
  <c r="L830" i="4"/>
  <c r="N830" i="4" s="1"/>
  <c r="M830" i="4"/>
  <c r="P830" i="4"/>
  <c r="Q830" i="4" s="1"/>
  <c r="J831" i="4"/>
  <c r="K831" i="4" s="1"/>
  <c r="L831" i="4"/>
  <c r="N831" i="4" s="1"/>
  <c r="M831" i="4"/>
  <c r="P831" i="4"/>
  <c r="Q831" i="4" s="1"/>
  <c r="J832" i="4"/>
  <c r="K832" i="4" s="1"/>
  <c r="L832" i="4"/>
  <c r="N832" i="4" s="1"/>
  <c r="M832" i="4"/>
  <c r="P832" i="4"/>
  <c r="Q832" i="4" s="1"/>
  <c r="J833" i="4"/>
  <c r="K833" i="4" s="1"/>
  <c r="L833" i="4"/>
  <c r="N833" i="4" s="1"/>
  <c r="M833" i="4"/>
  <c r="P833" i="4"/>
  <c r="Q833" i="4" s="1"/>
  <c r="J834" i="4"/>
  <c r="K834" i="4" s="1"/>
  <c r="L834" i="4"/>
  <c r="N834" i="4" s="1"/>
  <c r="M834" i="4"/>
  <c r="P834" i="4"/>
  <c r="Q834" i="4" s="1"/>
  <c r="J835" i="4"/>
  <c r="K835" i="4" s="1"/>
  <c r="L835" i="4"/>
  <c r="N835" i="4" s="1"/>
  <c r="M835" i="4"/>
  <c r="P835" i="4"/>
  <c r="Q835" i="4" s="1"/>
  <c r="J836" i="4"/>
  <c r="K836" i="4" s="1"/>
  <c r="L836" i="4"/>
  <c r="N836" i="4" s="1"/>
  <c r="M836" i="4"/>
  <c r="P836" i="4"/>
  <c r="Q836" i="4" s="1"/>
  <c r="J837" i="4"/>
  <c r="K837" i="4" s="1"/>
  <c r="L837" i="4"/>
  <c r="N837" i="4" s="1"/>
  <c r="M837" i="4"/>
  <c r="P837" i="4"/>
  <c r="Q837" i="4" s="1"/>
  <c r="J838" i="4"/>
  <c r="K838" i="4" s="1"/>
  <c r="L838" i="4"/>
  <c r="N838" i="4" s="1"/>
  <c r="M838" i="4"/>
  <c r="P838" i="4"/>
  <c r="Q838" i="4" s="1"/>
  <c r="J839" i="4"/>
  <c r="K839" i="4" s="1"/>
  <c r="L839" i="4"/>
  <c r="N839" i="4" s="1"/>
  <c r="M839" i="4"/>
  <c r="P839" i="4"/>
  <c r="Q839" i="4" s="1"/>
  <c r="J840" i="4"/>
  <c r="K840" i="4" s="1"/>
  <c r="L840" i="4"/>
  <c r="N840" i="4" s="1"/>
  <c r="M840" i="4"/>
  <c r="P840" i="4"/>
  <c r="Q840" i="4" s="1"/>
  <c r="J841" i="4"/>
  <c r="K841" i="4" s="1"/>
  <c r="L841" i="4"/>
  <c r="N841" i="4" s="1"/>
  <c r="M841" i="4"/>
  <c r="P841" i="4"/>
  <c r="Q841" i="4" s="1"/>
  <c r="J842" i="4"/>
  <c r="K842" i="4" s="1"/>
  <c r="L842" i="4"/>
  <c r="N842" i="4" s="1"/>
  <c r="M842" i="4"/>
  <c r="P842" i="4"/>
  <c r="Q842" i="4" s="1"/>
  <c r="J843" i="4"/>
  <c r="K843" i="4" s="1"/>
  <c r="L843" i="4"/>
  <c r="N843" i="4" s="1"/>
  <c r="M843" i="4"/>
  <c r="P843" i="4"/>
  <c r="Q843" i="4" s="1"/>
  <c r="J844" i="4"/>
  <c r="K844" i="4" s="1"/>
  <c r="L844" i="4"/>
  <c r="N844" i="4" s="1"/>
  <c r="M844" i="4"/>
  <c r="P844" i="4"/>
  <c r="Q844" i="4" s="1"/>
  <c r="J845" i="4"/>
  <c r="K845" i="4" s="1"/>
  <c r="L845" i="4"/>
  <c r="N845" i="4" s="1"/>
  <c r="M845" i="4"/>
  <c r="P845" i="4"/>
  <c r="Q845" i="4" s="1"/>
  <c r="J846" i="4"/>
  <c r="K846" i="4" s="1"/>
  <c r="L846" i="4"/>
  <c r="N846" i="4" s="1"/>
  <c r="M846" i="4"/>
  <c r="P846" i="4"/>
  <c r="Q846" i="4" s="1"/>
  <c r="J847" i="4"/>
  <c r="K847" i="4" s="1"/>
  <c r="L847" i="4"/>
  <c r="N847" i="4" s="1"/>
  <c r="M847" i="4"/>
  <c r="P847" i="4"/>
  <c r="Q847" i="4" s="1"/>
  <c r="J848" i="4"/>
  <c r="K848" i="4" s="1"/>
  <c r="L848" i="4"/>
  <c r="N848" i="4" s="1"/>
  <c r="M848" i="4"/>
  <c r="P848" i="4"/>
  <c r="Q848" i="4" s="1"/>
  <c r="J849" i="4"/>
  <c r="K849" i="4" s="1"/>
  <c r="L849" i="4"/>
  <c r="N849" i="4" s="1"/>
  <c r="M849" i="4"/>
  <c r="P849" i="4"/>
  <c r="Q849" i="4" s="1"/>
  <c r="J850" i="4"/>
  <c r="K850" i="4" s="1"/>
  <c r="L850" i="4"/>
  <c r="N850" i="4" s="1"/>
  <c r="M850" i="4"/>
  <c r="P850" i="4"/>
  <c r="Q850" i="4" s="1"/>
  <c r="J851" i="4"/>
  <c r="K851" i="4" s="1"/>
  <c r="L851" i="4"/>
  <c r="N851" i="4" s="1"/>
  <c r="M851" i="4"/>
  <c r="P851" i="4"/>
  <c r="Q851" i="4" s="1"/>
  <c r="J852" i="4"/>
  <c r="K852" i="4" s="1"/>
  <c r="L852" i="4"/>
  <c r="N852" i="4" s="1"/>
  <c r="M852" i="4"/>
  <c r="P852" i="4"/>
  <c r="Q852" i="4" s="1"/>
  <c r="J853" i="4"/>
  <c r="K853" i="4" s="1"/>
  <c r="L853" i="4"/>
  <c r="N853" i="4" s="1"/>
  <c r="M853" i="4"/>
  <c r="P853" i="4"/>
  <c r="Q853" i="4" s="1"/>
  <c r="J854" i="4"/>
  <c r="K854" i="4" s="1"/>
  <c r="L854" i="4"/>
  <c r="N854" i="4" s="1"/>
  <c r="M854" i="4"/>
  <c r="P854" i="4"/>
  <c r="Q854" i="4" s="1"/>
  <c r="J855" i="4"/>
  <c r="K855" i="4" s="1"/>
  <c r="L855" i="4"/>
  <c r="N855" i="4" s="1"/>
  <c r="M855" i="4"/>
  <c r="P855" i="4"/>
  <c r="Q855" i="4" s="1"/>
  <c r="J856" i="4"/>
  <c r="K856" i="4" s="1"/>
  <c r="L856" i="4"/>
  <c r="N856" i="4" s="1"/>
  <c r="M856" i="4"/>
  <c r="P856" i="4"/>
  <c r="Q856" i="4" s="1"/>
  <c r="J857" i="4"/>
  <c r="K857" i="4" s="1"/>
  <c r="L857" i="4"/>
  <c r="N857" i="4" s="1"/>
  <c r="M857" i="4"/>
  <c r="P857" i="4"/>
  <c r="Q857" i="4" s="1"/>
  <c r="J858" i="4"/>
  <c r="K858" i="4" s="1"/>
  <c r="L858" i="4"/>
  <c r="N858" i="4" s="1"/>
  <c r="M858" i="4"/>
  <c r="P858" i="4"/>
  <c r="Q858" i="4" s="1"/>
  <c r="J859" i="4"/>
  <c r="K859" i="4" s="1"/>
  <c r="L859" i="4"/>
  <c r="N859" i="4" s="1"/>
  <c r="M859" i="4"/>
  <c r="P859" i="4"/>
  <c r="Q859" i="4" s="1"/>
  <c r="J860" i="4"/>
  <c r="K860" i="4" s="1"/>
  <c r="L860" i="4"/>
  <c r="N860" i="4" s="1"/>
  <c r="M860" i="4"/>
  <c r="P860" i="4"/>
  <c r="Q860" i="4" s="1"/>
  <c r="J861" i="4"/>
  <c r="K861" i="4" s="1"/>
  <c r="L861" i="4"/>
  <c r="N861" i="4" s="1"/>
  <c r="M861" i="4"/>
  <c r="P861" i="4"/>
  <c r="Q861" i="4" s="1"/>
  <c r="J862" i="4"/>
  <c r="K862" i="4" s="1"/>
  <c r="L862" i="4"/>
  <c r="N862" i="4" s="1"/>
  <c r="M862" i="4"/>
  <c r="P862" i="4"/>
  <c r="Q862" i="4" s="1"/>
  <c r="J863" i="4"/>
  <c r="K863" i="4" s="1"/>
  <c r="L863" i="4"/>
  <c r="N863" i="4" s="1"/>
  <c r="M863" i="4"/>
  <c r="P863" i="4"/>
  <c r="Q863" i="4" s="1"/>
  <c r="J864" i="4"/>
  <c r="K864" i="4" s="1"/>
  <c r="L864" i="4"/>
  <c r="N864" i="4" s="1"/>
  <c r="M864" i="4"/>
  <c r="P864" i="4"/>
  <c r="Q864" i="4" s="1"/>
  <c r="J865" i="4"/>
  <c r="K865" i="4" s="1"/>
  <c r="L865" i="4"/>
  <c r="N865" i="4" s="1"/>
  <c r="M865" i="4"/>
  <c r="P865" i="4"/>
  <c r="Q865" i="4" s="1"/>
  <c r="J866" i="4"/>
  <c r="K866" i="4" s="1"/>
  <c r="L866" i="4"/>
  <c r="N866" i="4" s="1"/>
  <c r="M866" i="4"/>
  <c r="P866" i="4"/>
  <c r="Q866" i="4" s="1"/>
  <c r="J867" i="4"/>
  <c r="K867" i="4" s="1"/>
  <c r="L867" i="4"/>
  <c r="N867" i="4" s="1"/>
  <c r="M867" i="4"/>
  <c r="P867" i="4"/>
  <c r="Q867" i="4" s="1"/>
  <c r="J868" i="4"/>
  <c r="K868" i="4" s="1"/>
  <c r="L868" i="4"/>
  <c r="N868" i="4" s="1"/>
  <c r="M868" i="4"/>
  <c r="P868" i="4"/>
  <c r="Q868" i="4" s="1"/>
  <c r="J869" i="4"/>
  <c r="K869" i="4" s="1"/>
  <c r="L869" i="4"/>
  <c r="N869" i="4" s="1"/>
  <c r="M869" i="4"/>
  <c r="P869" i="4"/>
  <c r="Q869" i="4" s="1"/>
  <c r="J870" i="4"/>
  <c r="K870" i="4" s="1"/>
  <c r="L870" i="4"/>
  <c r="N870" i="4" s="1"/>
  <c r="M870" i="4"/>
  <c r="P870" i="4"/>
  <c r="Q870" i="4" s="1"/>
  <c r="J871" i="4"/>
  <c r="K871" i="4" s="1"/>
  <c r="L871" i="4"/>
  <c r="N871" i="4" s="1"/>
  <c r="M871" i="4"/>
  <c r="P871" i="4"/>
  <c r="Q871" i="4" s="1"/>
  <c r="J872" i="4"/>
  <c r="K872" i="4" s="1"/>
  <c r="L872" i="4"/>
  <c r="N872" i="4" s="1"/>
  <c r="M872" i="4"/>
  <c r="P872" i="4"/>
  <c r="Q872" i="4" s="1"/>
  <c r="J873" i="4"/>
  <c r="K873" i="4" s="1"/>
  <c r="L873" i="4"/>
  <c r="N873" i="4" s="1"/>
  <c r="M873" i="4"/>
  <c r="P873" i="4"/>
  <c r="Q873" i="4" s="1"/>
  <c r="J874" i="4"/>
  <c r="K874" i="4" s="1"/>
  <c r="L874" i="4"/>
  <c r="N874" i="4" s="1"/>
  <c r="M874" i="4"/>
  <c r="P874" i="4"/>
  <c r="Q874" i="4" s="1"/>
  <c r="J875" i="4"/>
  <c r="K875" i="4" s="1"/>
  <c r="L875" i="4"/>
  <c r="N875" i="4" s="1"/>
  <c r="M875" i="4"/>
  <c r="P875" i="4"/>
  <c r="Q875" i="4" s="1"/>
  <c r="J876" i="4"/>
  <c r="K876" i="4" s="1"/>
  <c r="L876" i="4"/>
  <c r="N876" i="4" s="1"/>
  <c r="M876" i="4"/>
  <c r="P876" i="4"/>
  <c r="Q876" i="4" s="1"/>
  <c r="J877" i="4"/>
  <c r="K877" i="4" s="1"/>
  <c r="L877" i="4"/>
  <c r="N877" i="4" s="1"/>
  <c r="M877" i="4"/>
  <c r="P877" i="4"/>
  <c r="Q877" i="4" s="1"/>
  <c r="J878" i="4"/>
  <c r="K878" i="4" s="1"/>
  <c r="L878" i="4"/>
  <c r="N878" i="4" s="1"/>
  <c r="M878" i="4"/>
  <c r="P878" i="4"/>
  <c r="Q878" i="4" s="1"/>
  <c r="J879" i="4"/>
  <c r="K879" i="4" s="1"/>
  <c r="L879" i="4"/>
  <c r="N879" i="4" s="1"/>
  <c r="M879" i="4"/>
  <c r="P879" i="4"/>
  <c r="Q879" i="4" s="1"/>
  <c r="J880" i="4"/>
  <c r="K880" i="4" s="1"/>
  <c r="L880" i="4"/>
  <c r="N880" i="4" s="1"/>
  <c r="M880" i="4"/>
  <c r="P880" i="4"/>
  <c r="Q880" i="4" s="1"/>
  <c r="J881" i="4"/>
  <c r="K881" i="4" s="1"/>
  <c r="L881" i="4"/>
  <c r="N881" i="4" s="1"/>
  <c r="M881" i="4"/>
  <c r="P881" i="4"/>
  <c r="Q881" i="4" s="1"/>
  <c r="J882" i="4"/>
  <c r="K882" i="4" s="1"/>
  <c r="L882" i="4"/>
  <c r="N882" i="4" s="1"/>
  <c r="M882" i="4"/>
  <c r="P882" i="4"/>
  <c r="Q882" i="4" s="1"/>
  <c r="J883" i="4"/>
  <c r="K883" i="4" s="1"/>
  <c r="L883" i="4"/>
  <c r="N883" i="4" s="1"/>
  <c r="M883" i="4"/>
  <c r="P883" i="4"/>
  <c r="Q883" i="4" s="1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O883" i="4" l="1"/>
  <c r="O882" i="4"/>
  <c r="O881" i="4"/>
  <c r="O880" i="4"/>
  <c r="O879" i="4"/>
  <c r="O878" i="4"/>
  <c r="O877" i="4"/>
  <c r="O876" i="4"/>
  <c r="O875" i="4"/>
  <c r="O874" i="4"/>
  <c r="O873" i="4"/>
  <c r="O872" i="4"/>
  <c r="O871" i="4"/>
  <c r="O870" i="4"/>
  <c r="O869" i="4"/>
  <c r="O868" i="4"/>
  <c r="O867" i="4"/>
  <c r="O866" i="4"/>
  <c r="O865" i="4"/>
  <c r="O864" i="4"/>
  <c r="O863" i="4"/>
  <c r="O862" i="4"/>
  <c r="O861" i="4"/>
  <c r="O860" i="4"/>
  <c r="O859" i="4"/>
  <c r="O858" i="4"/>
  <c r="O857" i="4"/>
  <c r="O856" i="4"/>
  <c r="O855" i="4"/>
  <c r="O854" i="4"/>
  <c r="O853" i="4"/>
  <c r="O852" i="4"/>
  <c r="O851" i="4"/>
  <c r="O850" i="4"/>
  <c r="O849" i="4"/>
  <c r="O848" i="4"/>
  <c r="O847" i="4"/>
  <c r="O846" i="4"/>
  <c r="O845" i="4"/>
  <c r="O844" i="4"/>
  <c r="O843" i="4"/>
  <c r="O842" i="4"/>
  <c r="O841" i="4"/>
  <c r="O840" i="4"/>
  <c r="O839" i="4"/>
  <c r="O838" i="4"/>
  <c r="O837" i="4"/>
  <c r="O836" i="4"/>
  <c r="O835" i="4"/>
  <c r="O834" i="4"/>
  <c r="O833" i="4"/>
  <c r="O832" i="4"/>
  <c r="O831" i="4"/>
  <c r="O830" i="4"/>
  <c r="O829" i="4"/>
  <c r="O828" i="4"/>
  <c r="O827" i="4"/>
  <c r="O826" i="4"/>
  <c r="O825" i="4"/>
  <c r="O824" i="4"/>
  <c r="O823" i="4"/>
  <c r="O822" i="4"/>
  <c r="O821" i="4"/>
  <c r="O820" i="4"/>
  <c r="F1" i="4"/>
  <c r="K684" i="4" l="1"/>
  <c r="L684" i="4"/>
  <c r="N684" i="4" s="1"/>
  <c r="M684" i="4"/>
  <c r="P684" i="4"/>
  <c r="Q684" i="4" s="1"/>
  <c r="K685" i="4"/>
  <c r="L685" i="4"/>
  <c r="N685" i="4" s="1"/>
  <c r="M685" i="4"/>
  <c r="P685" i="4"/>
  <c r="Q685" i="4" s="1"/>
  <c r="K686" i="4"/>
  <c r="L686" i="4"/>
  <c r="N686" i="4" s="1"/>
  <c r="M686" i="4"/>
  <c r="P686" i="4"/>
  <c r="Q686" i="4" s="1"/>
  <c r="K687" i="4"/>
  <c r="L687" i="4"/>
  <c r="N687" i="4" s="1"/>
  <c r="M687" i="4"/>
  <c r="P687" i="4"/>
  <c r="Q687" i="4" s="1"/>
  <c r="K688" i="4"/>
  <c r="L688" i="4"/>
  <c r="N688" i="4" s="1"/>
  <c r="M688" i="4"/>
  <c r="P688" i="4"/>
  <c r="Q688" i="4" s="1"/>
  <c r="K689" i="4"/>
  <c r="L689" i="4"/>
  <c r="N689" i="4" s="1"/>
  <c r="M689" i="4"/>
  <c r="P689" i="4"/>
  <c r="Q689" i="4" s="1"/>
  <c r="K690" i="4"/>
  <c r="L690" i="4"/>
  <c r="N690" i="4" s="1"/>
  <c r="M690" i="4"/>
  <c r="P690" i="4"/>
  <c r="Q690" i="4" s="1"/>
  <c r="K691" i="4"/>
  <c r="L691" i="4"/>
  <c r="N691" i="4" s="1"/>
  <c r="M691" i="4"/>
  <c r="P691" i="4"/>
  <c r="Q691" i="4" s="1"/>
  <c r="K692" i="4"/>
  <c r="L692" i="4"/>
  <c r="N692" i="4" s="1"/>
  <c r="M692" i="4"/>
  <c r="P692" i="4"/>
  <c r="Q692" i="4" s="1"/>
  <c r="K693" i="4"/>
  <c r="L693" i="4"/>
  <c r="N693" i="4" s="1"/>
  <c r="M693" i="4"/>
  <c r="P693" i="4"/>
  <c r="Q693" i="4" s="1"/>
  <c r="K694" i="4"/>
  <c r="L694" i="4"/>
  <c r="N694" i="4" s="1"/>
  <c r="M694" i="4"/>
  <c r="P694" i="4"/>
  <c r="Q694" i="4" s="1"/>
  <c r="K695" i="4"/>
  <c r="L695" i="4"/>
  <c r="N695" i="4" s="1"/>
  <c r="M695" i="4"/>
  <c r="P695" i="4"/>
  <c r="Q695" i="4" s="1"/>
  <c r="K696" i="4"/>
  <c r="L696" i="4"/>
  <c r="N696" i="4" s="1"/>
  <c r="M696" i="4"/>
  <c r="P696" i="4"/>
  <c r="Q696" i="4" s="1"/>
  <c r="K697" i="4"/>
  <c r="L697" i="4"/>
  <c r="N697" i="4" s="1"/>
  <c r="M697" i="4"/>
  <c r="P697" i="4"/>
  <c r="Q697" i="4" s="1"/>
  <c r="K698" i="4"/>
  <c r="L698" i="4"/>
  <c r="N698" i="4" s="1"/>
  <c r="M698" i="4"/>
  <c r="P698" i="4"/>
  <c r="Q698" i="4" s="1"/>
  <c r="K699" i="4"/>
  <c r="L699" i="4"/>
  <c r="N699" i="4" s="1"/>
  <c r="M699" i="4"/>
  <c r="P699" i="4"/>
  <c r="Q699" i="4" s="1"/>
  <c r="K700" i="4"/>
  <c r="L700" i="4"/>
  <c r="N700" i="4" s="1"/>
  <c r="M700" i="4"/>
  <c r="P700" i="4"/>
  <c r="Q700" i="4" s="1"/>
  <c r="K701" i="4"/>
  <c r="L701" i="4"/>
  <c r="N701" i="4" s="1"/>
  <c r="M701" i="4"/>
  <c r="P701" i="4"/>
  <c r="Q701" i="4" s="1"/>
  <c r="K702" i="4"/>
  <c r="L702" i="4"/>
  <c r="N702" i="4" s="1"/>
  <c r="M702" i="4"/>
  <c r="P702" i="4"/>
  <c r="Q702" i="4" s="1"/>
  <c r="K703" i="4"/>
  <c r="L703" i="4"/>
  <c r="N703" i="4" s="1"/>
  <c r="M703" i="4"/>
  <c r="P703" i="4"/>
  <c r="Q703" i="4" s="1"/>
  <c r="K704" i="4"/>
  <c r="L704" i="4"/>
  <c r="N704" i="4" s="1"/>
  <c r="M704" i="4"/>
  <c r="P704" i="4"/>
  <c r="Q704" i="4" s="1"/>
  <c r="K705" i="4"/>
  <c r="L705" i="4"/>
  <c r="N705" i="4" s="1"/>
  <c r="M705" i="4"/>
  <c r="P705" i="4"/>
  <c r="Q705" i="4" s="1"/>
  <c r="K706" i="4"/>
  <c r="L706" i="4"/>
  <c r="N706" i="4" s="1"/>
  <c r="M706" i="4"/>
  <c r="P706" i="4"/>
  <c r="Q706" i="4" s="1"/>
  <c r="K707" i="4"/>
  <c r="L707" i="4"/>
  <c r="N707" i="4" s="1"/>
  <c r="M707" i="4"/>
  <c r="P707" i="4"/>
  <c r="Q707" i="4" s="1"/>
  <c r="K708" i="4"/>
  <c r="L708" i="4"/>
  <c r="N708" i="4" s="1"/>
  <c r="M708" i="4"/>
  <c r="P708" i="4"/>
  <c r="Q708" i="4" s="1"/>
  <c r="K709" i="4"/>
  <c r="L709" i="4"/>
  <c r="N709" i="4" s="1"/>
  <c r="M709" i="4"/>
  <c r="P709" i="4"/>
  <c r="Q709" i="4" s="1"/>
  <c r="K710" i="4"/>
  <c r="L710" i="4"/>
  <c r="N710" i="4" s="1"/>
  <c r="M710" i="4"/>
  <c r="P710" i="4"/>
  <c r="Q710" i="4" s="1"/>
  <c r="K711" i="4"/>
  <c r="L711" i="4"/>
  <c r="N711" i="4" s="1"/>
  <c r="M711" i="4"/>
  <c r="P711" i="4"/>
  <c r="Q711" i="4" s="1"/>
  <c r="K712" i="4"/>
  <c r="L712" i="4"/>
  <c r="N712" i="4" s="1"/>
  <c r="M712" i="4"/>
  <c r="P712" i="4"/>
  <c r="Q712" i="4" s="1"/>
  <c r="K713" i="4"/>
  <c r="L713" i="4"/>
  <c r="N713" i="4" s="1"/>
  <c r="M713" i="4"/>
  <c r="P713" i="4"/>
  <c r="Q713" i="4" s="1"/>
  <c r="K714" i="4"/>
  <c r="L714" i="4"/>
  <c r="N714" i="4" s="1"/>
  <c r="M714" i="4"/>
  <c r="P714" i="4"/>
  <c r="Q714" i="4" s="1"/>
  <c r="K715" i="4"/>
  <c r="L715" i="4"/>
  <c r="N715" i="4" s="1"/>
  <c r="M715" i="4"/>
  <c r="P715" i="4"/>
  <c r="Q715" i="4" s="1"/>
  <c r="K716" i="4"/>
  <c r="L716" i="4"/>
  <c r="N716" i="4" s="1"/>
  <c r="M716" i="4"/>
  <c r="P716" i="4"/>
  <c r="Q716" i="4" s="1"/>
  <c r="K717" i="4"/>
  <c r="L717" i="4"/>
  <c r="N717" i="4" s="1"/>
  <c r="M717" i="4"/>
  <c r="P717" i="4"/>
  <c r="Q717" i="4" s="1"/>
  <c r="K718" i="4"/>
  <c r="L718" i="4"/>
  <c r="N718" i="4" s="1"/>
  <c r="M718" i="4"/>
  <c r="P718" i="4"/>
  <c r="Q718" i="4" s="1"/>
  <c r="K719" i="4"/>
  <c r="L719" i="4"/>
  <c r="N719" i="4" s="1"/>
  <c r="M719" i="4"/>
  <c r="P719" i="4"/>
  <c r="Q719" i="4" s="1"/>
  <c r="K720" i="4"/>
  <c r="L720" i="4"/>
  <c r="N720" i="4" s="1"/>
  <c r="M720" i="4"/>
  <c r="P720" i="4"/>
  <c r="Q720" i="4" s="1"/>
  <c r="K721" i="4"/>
  <c r="L721" i="4"/>
  <c r="N721" i="4" s="1"/>
  <c r="M721" i="4"/>
  <c r="P721" i="4"/>
  <c r="Q721" i="4" s="1"/>
  <c r="K722" i="4"/>
  <c r="L722" i="4"/>
  <c r="N722" i="4" s="1"/>
  <c r="M722" i="4"/>
  <c r="P722" i="4"/>
  <c r="Q722" i="4" s="1"/>
  <c r="K723" i="4"/>
  <c r="L723" i="4"/>
  <c r="N723" i="4" s="1"/>
  <c r="M723" i="4"/>
  <c r="P723" i="4"/>
  <c r="Q723" i="4" s="1"/>
  <c r="K724" i="4"/>
  <c r="L724" i="4"/>
  <c r="N724" i="4" s="1"/>
  <c r="M724" i="4"/>
  <c r="P724" i="4"/>
  <c r="Q724" i="4" s="1"/>
  <c r="K725" i="4"/>
  <c r="L725" i="4"/>
  <c r="N725" i="4" s="1"/>
  <c r="M725" i="4"/>
  <c r="P725" i="4"/>
  <c r="Q725" i="4" s="1"/>
  <c r="K726" i="4"/>
  <c r="L726" i="4"/>
  <c r="N726" i="4" s="1"/>
  <c r="M726" i="4"/>
  <c r="P726" i="4"/>
  <c r="Q726" i="4" s="1"/>
  <c r="K727" i="4"/>
  <c r="L727" i="4"/>
  <c r="N727" i="4" s="1"/>
  <c r="M727" i="4"/>
  <c r="P727" i="4"/>
  <c r="Q727" i="4" s="1"/>
  <c r="K728" i="4"/>
  <c r="L728" i="4"/>
  <c r="N728" i="4" s="1"/>
  <c r="M728" i="4"/>
  <c r="P728" i="4"/>
  <c r="Q728" i="4" s="1"/>
  <c r="K729" i="4"/>
  <c r="L729" i="4"/>
  <c r="N729" i="4" s="1"/>
  <c r="M729" i="4"/>
  <c r="P729" i="4"/>
  <c r="Q729" i="4" s="1"/>
  <c r="K730" i="4"/>
  <c r="L730" i="4"/>
  <c r="N730" i="4" s="1"/>
  <c r="M730" i="4"/>
  <c r="P730" i="4"/>
  <c r="Q730" i="4" s="1"/>
  <c r="K731" i="4"/>
  <c r="L731" i="4"/>
  <c r="N731" i="4" s="1"/>
  <c r="M731" i="4"/>
  <c r="P731" i="4"/>
  <c r="Q731" i="4" s="1"/>
  <c r="K732" i="4"/>
  <c r="L732" i="4"/>
  <c r="N732" i="4" s="1"/>
  <c r="M732" i="4"/>
  <c r="P732" i="4"/>
  <c r="Q732" i="4" s="1"/>
  <c r="K733" i="4"/>
  <c r="L733" i="4"/>
  <c r="N733" i="4" s="1"/>
  <c r="M733" i="4"/>
  <c r="P733" i="4"/>
  <c r="Q733" i="4" s="1"/>
  <c r="K734" i="4"/>
  <c r="L734" i="4"/>
  <c r="N734" i="4" s="1"/>
  <c r="M734" i="4"/>
  <c r="P734" i="4"/>
  <c r="Q734" i="4" s="1"/>
  <c r="K735" i="4"/>
  <c r="L735" i="4"/>
  <c r="N735" i="4" s="1"/>
  <c r="M735" i="4"/>
  <c r="P735" i="4"/>
  <c r="Q735" i="4" s="1"/>
  <c r="K736" i="4"/>
  <c r="L736" i="4"/>
  <c r="N736" i="4" s="1"/>
  <c r="M736" i="4"/>
  <c r="P736" i="4"/>
  <c r="Q736" i="4" s="1"/>
  <c r="K737" i="4"/>
  <c r="L737" i="4"/>
  <c r="N737" i="4" s="1"/>
  <c r="M737" i="4"/>
  <c r="P737" i="4"/>
  <c r="Q737" i="4" s="1"/>
  <c r="K738" i="4"/>
  <c r="L738" i="4"/>
  <c r="N738" i="4" s="1"/>
  <c r="M738" i="4"/>
  <c r="P738" i="4"/>
  <c r="Q738" i="4" s="1"/>
  <c r="K739" i="4"/>
  <c r="L739" i="4"/>
  <c r="N739" i="4" s="1"/>
  <c r="M739" i="4"/>
  <c r="P739" i="4"/>
  <c r="Q739" i="4" s="1"/>
  <c r="K740" i="4"/>
  <c r="L740" i="4"/>
  <c r="N740" i="4" s="1"/>
  <c r="M740" i="4"/>
  <c r="P740" i="4"/>
  <c r="Q740" i="4" s="1"/>
  <c r="K741" i="4"/>
  <c r="L741" i="4"/>
  <c r="N741" i="4" s="1"/>
  <c r="M741" i="4"/>
  <c r="P741" i="4"/>
  <c r="Q741" i="4" s="1"/>
  <c r="K742" i="4"/>
  <c r="L742" i="4"/>
  <c r="N742" i="4" s="1"/>
  <c r="M742" i="4"/>
  <c r="P742" i="4"/>
  <c r="Q742" i="4" s="1"/>
  <c r="K743" i="4"/>
  <c r="L743" i="4"/>
  <c r="N743" i="4" s="1"/>
  <c r="M743" i="4"/>
  <c r="P743" i="4"/>
  <c r="Q743" i="4" s="1"/>
  <c r="K744" i="4"/>
  <c r="L744" i="4"/>
  <c r="N744" i="4" s="1"/>
  <c r="M744" i="4"/>
  <c r="P744" i="4"/>
  <c r="Q744" i="4" s="1"/>
  <c r="K745" i="4"/>
  <c r="L745" i="4"/>
  <c r="N745" i="4" s="1"/>
  <c r="M745" i="4"/>
  <c r="P745" i="4"/>
  <c r="Q745" i="4" s="1"/>
  <c r="K746" i="4"/>
  <c r="L746" i="4"/>
  <c r="N746" i="4" s="1"/>
  <c r="M746" i="4"/>
  <c r="P746" i="4"/>
  <c r="Q746" i="4" s="1"/>
  <c r="K747" i="4"/>
  <c r="L747" i="4"/>
  <c r="N747" i="4" s="1"/>
  <c r="M747" i="4"/>
  <c r="P747" i="4"/>
  <c r="Q747" i="4" s="1"/>
  <c r="K748" i="4"/>
  <c r="L748" i="4"/>
  <c r="N748" i="4" s="1"/>
  <c r="M748" i="4"/>
  <c r="P748" i="4"/>
  <c r="Q748" i="4" s="1"/>
  <c r="K749" i="4"/>
  <c r="L749" i="4"/>
  <c r="N749" i="4" s="1"/>
  <c r="M749" i="4"/>
  <c r="P749" i="4"/>
  <c r="Q749" i="4" s="1"/>
  <c r="K750" i="4"/>
  <c r="L750" i="4"/>
  <c r="N750" i="4" s="1"/>
  <c r="M750" i="4"/>
  <c r="P750" i="4"/>
  <c r="Q750" i="4" s="1"/>
  <c r="K751" i="4"/>
  <c r="L751" i="4"/>
  <c r="N751" i="4" s="1"/>
  <c r="M751" i="4"/>
  <c r="P751" i="4"/>
  <c r="Q751" i="4" s="1"/>
  <c r="K752" i="4"/>
  <c r="L752" i="4"/>
  <c r="N752" i="4" s="1"/>
  <c r="M752" i="4"/>
  <c r="P752" i="4"/>
  <c r="Q752" i="4" s="1"/>
  <c r="K753" i="4"/>
  <c r="L753" i="4"/>
  <c r="N753" i="4" s="1"/>
  <c r="M753" i="4"/>
  <c r="P753" i="4"/>
  <c r="Q753" i="4" s="1"/>
  <c r="K754" i="4"/>
  <c r="L754" i="4"/>
  <c r="N754" i="4" s="1"/>
  <c r="M754" i="4"/>
  <c r="P754" i="4"/>
  <c r="Q754" i="4" s="1"/>
  <c r="K755" i="4"/>
  <c r="L755" i="4"/>
  <c r="N755" i="4" s="1"/>
  <c r="M755" i="4"/>
  <c r="P755" i="4"/>
  <c r="Q755" i="4" s="1"/>
  <c r="K756" i="4"/>
  <c r="L756" i="4"/>
  <c r="N756" i="4" s="1"/>
  <c r="M756" i="4"/>
  <c r="P756" i="4"/>
  <c r="Q756" i="4" s="1"/>
  <c r="K757" i="4"/>
  <c r="L757" i="4"/>
  <c r="N757" i="4" s="1"/>
  <c r="M757" i="4"/>
  <c r="P757" i="4"/>
  <c r="Q757" i="4" s="1"/>
  <c r="K758" i="4"/>
  <c r="L758" i="4"/>
  <c r="N758" i="4" s="1"/>
  <c r="M758" i="4"/>
  <c r="P758" i="4"/>
  <c r="Q758" i="4" s="1"/>
  <c r="K759" i="4"/>
  <c r="L759" i="4"/>
  <c r="N759" i="4" s="1"/>
  <c r="M759" i="4"/>
  <c r="P759" i="4"/>
  <c r="Q759" i="4" s="1"/>
  <c r="K760" i="4"/>
  <c r="L760" i="4"/>
  <c r="N760" i="4" s="1"/>
  <c r="M760" i="4"/>
  <c r="P760" i="4"/>
  <c r="Q760" i="4" s="1"/>
  <c r="K761" i="4"/>
  <c r="L761" i="4"/>
  <c r="N761" i="4" s="1"/>
  <c r="M761" i="4"/>
  <c r="P761" i="4"/>
  <c r="Q761" i="4" s="1"/>
  <c r="K762" i="4"/>
  <c r="L762" i="4"/>
  <c r="N762" i="4" s="1"/>
  <c r="M762" i="4"/>
  <c r="P762" i="4"/>
  <c r="Q762" i="4" s="1"/>
  <c r="K763" i="4"/>
  <c r="L763" i="4"/>
  <c r="N763" i="4" s="1"/>
  <c r="M763" i="4"/>
  <c r="P763" i="4"/>
  <c r="Q763" i="4" s="1"/>
  <c r="K764" i="4"/>
  <c r="L764" i="4"/>
  <c r="N764" i="4" s="1"/>
  <c r="M764" i="4"/>
  <c r="P764" i="4"/>
  <c r="Q764" i="4" s="1"/>
  <c r="K765" i="4"/>
  <c r="L765" i="4"/>
  <c r="N765" i="4" s="1"/>
  <c r="M765" i="4"/>
  <c r="P765" i="4"/>
  <c r="Q765" i="4" s="1"/>
  <c r="K766" i="4"/>
  <c r="L766" i="4"/>
  <c r="N766" i="4" s="1"/>
  <c r="M766" i="4"/>
  <c r="P766" i="4"/>
  <c r="Q766" i="4" s="1"/>
  <c r="K767" i="4"/>
  <c r="L767" i="4"/>
  <c r="N767" i="4" s="1"/>
  <c r="M767" i="4"/>
  <c r="P767" i="4"/>
  <c r="Q767" i="4" s="1"/>
  <c r="K768" i="4"/>
  <c r="L768" i="4"/>
  <c r="N768" i="4" s="1"/>
  <c r="M768" i="4"/>
  <c r="P768" i="4"/>
  <c r="Q768" i="4" s="1"/>
  <c r="K769" i="4"/>
  <c r="L769" i="4"/>
  <c r="N769" i="4" s="1"/>
  <c r="M769" i="4"/>
  <c r="P769" i="4"/>
  <c r="Q769" i="4" s="1"/>
  <c r="K770" i="4"/>
  <c r="L770" i="4"/>
  <c r="N770" i="4" s="1"/>
  <c r="M770" i="4"/>
  <c r="P770" i="4"/>
  <c r="Q770" i="4" s="1"/>
  <c r="K771" i="4"/>
  <c r="L771" i="4"/>
  <c r="N771" i="4" s="1"/>
  <c r="M771" i="4"/>
  <c r="P771" i="4"/>
  <c r="Q771" i="4" s="1"/>
  <c r="K772" i="4"/>
  <c r="L772" i="4"/>
  <c r="N772" i="4" s="1"/>
  <c r="M772" i="4"/>
  <c r="P772" i="4"/>
  <c r="Q772" i="4" s="1"/>
  <c r="K773" i="4"/>
  <c r="L773" i="4"/>
  <c r="N773" i="4" s="1"/>
  <c r="M773" i="4"/>
  <c r="P773" i="4"/>
  <c r="Q773" i="4" s="1"/>
  <c r="K774" i="4"/>
  <c r="L774" i="4"/>
  <c r="N774" i="4" s="1"/>
  <c r="M774" i="4"/>
  <c r="P774" i="4"/>
  <c r="Q774" i="4" s="1"/>
  <c r="K775" i="4"/>
  <c r="L775" i="4"/>
  <c r="N775" i="4" s="1"/>
  <c r="M775" i="4"/>
  <c r="P775" i="4"/>
  <c r="Q775" i="4" s="1"/>
  <c r="K776" i="4"/>
  <c r="L776" i="4"/>
  <c r="N776" i="4" s="1"/>
  <c r="M776" i="4"/>
  <c r="P776" i="4"/>
  <c r="Q776" i="4" s="1"/>
  <c r="K777" i="4"/>
  <c r="L777" i="4"/>
  <c r="N777" i="4" s="1"/>
  <c r="M777" i="4"/>
  <c r="P777" i="4"/>
  <c r="Q777" i="4" s="1"/>
  <c r="K778" i="4"/>
  <c r="L778" i="4"/>
  <c r="N778" i="4" s="1"/>
  <c r="M778" i="4"/>
  <c r="P778" i="4"/>
  <c r="Q778" i="4" s="1"/>
  <c r="K779" i="4"/>
  <c r="L779" i="4"/>
  <c r="N779" i="4" s="1"/>
  <c r="M779" i="4"/>
  <c r="P779" i="4"/>
  <c r="Q779" i="4" s="1"/>
  <c r="K780" i="4"/>
  <c r="L780" i="4"/>
  <c r="N780" i="4" s="1"/>
  <c r="M780" i="4"/>
  <c r="P780" i="4"/>
  <c r="Q780" i="4" s="1"/>
  <c r="K781" i="4"/>
  <c r="L781" i="4"/>
  <c r="N781" i="4" s="1"/>
  <c r="M781" i="4"/>
  <c r="P781" i="4"/>
  <c r="Q781" i="4" s="1"/>
  <c r="K782" i="4"/>
  <c r="L782" i="4"/>
  <c r="N782" i="4" s="1"/>
  <c r="M782" i="4"/>
  <c r="P782" i="4"/>
  <c r="Q782" i="4" s="1"/>
  <c r="K783" i="4"/>
  <c r="L783" i="4"/>
  <c r="N783" i="4" s="1"/>
  <c r="M783" i="4"/>
  <c r="P783" i="4"/>
  <c r="Q783" i="4" s="1"/>
  <c r="K784" i="4"/>
  <c r="L784" i="4"/>
  <c r="N784" i="4" s="1"/>
  <c r="M784" i="4"/>
  <c r="P784" i="4"/>
  <c r="Q784" i="4" s="1"/>
  <c r="K785" i="4"/>
  <c r="L785" i="4"/>
  <c r="N785" i="4" s="1"/>
  <c r="M785" i="4"/>
  <c r="P785" i="4"/>
  <c r="Q785" i="4" s="1"/>
  <c r="K786" i="4"/>
  <c r="L786" i="4"/>
  <c r="N786" i="4" s="1"/>
  <c r="M786" i="4"/>
  <c r="P786" i="4"/>
  <c r="Q786" i="4" s="1"/>
  <c r="K787" i="4"/>
  <c r="L787" i="4"/>
  <c r="N787" i="4" s="1"/>
  <c r="M787" i="4"/>
  <c r="P787" i="4"/>
  <c r="Q787" i="4" s="1"/>
  <c r="K788" i="4"/>
  <c r="L788" i="4"/>
  <c r="N788" i="4" s="1"/>
  <c r="M788" i="4"/>
  <c r="P788" i="4"/>
  <c r="Q788" i="4" s="1"/>
  <c r="K789" i="4"/>
  <c r="L789" i="4"/>
  <c r="N789" i="4" s="1"/>
  <c r="M789" i="4"/>
  <c r="P789" i="4"/>
  <c r="Q789" i="4" s="1"/>
  <c r="K790" i="4"/>
  <c r="L790" i="4"/>
  <c r="N790" i="4" s="1"/>
  <c r="M790" i="4"/>
  <c r="P790" i="4"/>
  <c r="Q790" i="4" s="1"/>
  <c r="K791" i="4"/>
  <c r="L791" i="4"/>
  <c r="N791" i="4" s="1"/>
  <c r="M791" i="4"/>
  <c r="P791" i="4"/>
  <c r="Q791" i="4" s="1"/>
  <c r="K792" i="4"/>
  <c r="L792" i="4"/>
  <c r="N792" i="4" s="1"/>
  <c r="M792" i="4"/>
  <c r="P792" i="4"/>
  <c r="Q792" i="4" s="1"/>
  <c r="K793" i="4"/>
  <c r="L793" i="4"/>
  <c r="N793" i="4" s="1"/>
  <c r="M793" i="4"/>
  <c r="P793" i="4"/>
  <c r="Q793" i="4" s="1"/>
  <c r="K794" i="4"/>
  <c r="L794" i="4"/>
  <c r="N794" i="4" s="1"/>
  <c r="M794" i="4"/>
  <c r="P794" i="4"/>
  <c r="Q794" i="4" s="1"/>
  <c r="K795" i="4"/>
  <c r="L795" i="4"/>
  <c r="N795" i="4" s="1"/>
  <c r="M795" i="4"/>
  <c r="P795" i="4"/>
  <c r="Q795" i="4" s="1"/>
  <c r="K796" i="4"/>
  <c r="L796" i="4"/>
  <c r="N796" i="4" s="1"/>
  <c r="M796" i="4"/>
  <c r="P796" i="4"/>
  <c r="Q796" i="4" s="1"/>
  <c r="K797" i="4"/>
  <c r="L797" i="4"/>
  <c r="N797" i="4" s="1"/>
  <c r="M797" i="4"/>
  <c r="P797" i="4"/>
  <c r="Q797" i="4" s="1"/>
  <c r="K798" i="4"/>
  <c r="L798" i="4"/>
  <c r="N798" i="4" s="1"/>
  <c r="M798" i="4"/>
  <c r="P798" i="4"/>
  <c r="Q798" i="4" s="1"/>
  <c r="K799" i="4"/>
  <c r="L799" i="4"/>
  <c r="N799" i="4" s="1"/>
  <c r="M799" i="4"/>
  <c r="P799" i="4"/>
  <c r="Q799" i="4" s="1"/>
  <c r="K800" i="4"/>
  <c r="L800" i="4"/>
  <c r="N800" i="4" s="1"/>
  <c r="M800" i="4"/>
  <c r="P800" i="4"/>
  <c r="Q800" i="4" s="1"/>
  <c r="K801" i="4"/>
  <c r="L801" i="4"/>
  <c r="N801" i="4" s="1"/>
  <c r="M801" i="4"/>
  <c r="P801" i="4"/>
  <c r="Q801" i="4" s="1"/>
  <c r="K802" i="4"/>
  <c r="L802" i="4"/>
  <c r="N802" i="4" s="1"/>
  <c r="M802" i="4"/>
  <c r="P802" i="4"/>
  <c r="Q802" i="4" s="1"/>
  <c r="K803" i="4"/>
  <c r="L803" i="4"/>
  <c r="N803" i="4" s="1"/>
  <c r="M803" i="4"/>
  <c r="P803" i="4"/>
  <c r="Q803" i="4" s="1"/>
  <c r="K804" i="4"/>
  <c r="L804" i="4"/>
  <c r="N804" i="4" s="1"/>
  <c r="M804" i="4"/>
  <c r="P804" i="4"/>
  <c r="Q804" i="4" s="1"/>
  <c r="K805" i="4"/>
  <c r="L805" i="4"/>
  <c r="N805" i="4" s="1"/>
  <c r="M805" i="4"/>
  <c r="P805" i="4"/>
  <c r="Q805" i="4" s="1"/>
  <c r="K806" i="4"/>
  <c r="L806" i="4"/>
  <c r="N806" i="4" s="1"/>
  <c r="M806" i="4"/>
  <c r="P806" i="4"/>
  <c r="Q806" i="4" s="1"/>
  <c r="K807" i="4"/>
  <c r="L807" i="4"/>
  <c r="N807" i="4" s="1"/>
  <c r="M807" i="4"/>
  <c r="P807" i="4"/>
  <c r="Q807" i="4" s="1"/>
  <c r="K808" i="4"/>
  <c r="L808" i="4"/>
  <c r="N808" i="4" s="1"/>
  <c r="M808" i="4"/>
  <c r="P808" i="4"/>
  <c r="Q808" i="4" s="1"/>
  <c r="K809" i="4"/>
  <c r="L809" i="4"/>
  <c r="N809" i="4" s="1"/>
  <c r="M809" i="4"/>
  <c r="P809" i="4"/>
  <c r="Q809" i="4" s="1"/>
  <c r="K810" i="4"/>
  <c r="L810" i="4"/>
  <c r="N810" i="4" s="1"/>
  <c r="M810" i="4"/>
  <c r="P810" i="4"/>
  <c r="Q810" i="4" s="1"/>
  <c r="K811" i="4"/>
  <c r="L811" i="4"/>
  <c r="N811" i="4" s="1"/>
  <c r="M811" i="4"/>
  <c r="P811" i="4"/>
  <c r="Q811" i="4" s="1"/>
  <c r="K812" i="4"/>
  <c r="L812" i="4"/>
  <c r="N812" i="4" s="1"/>
  <c r="M812" i="4"/>
  <c r="P812" i="4"/>
  <c r="Q812" i="4" s="1"/>
  <c r="K813" i="4"/>
  <c r="L813" i="4"/>
  <c r="N813" i="4" s="1"/>
  <c r="M813" i="4"/>
  <c r="P813" i="4"/>
  <c r="Q813" i="4" s="1"/>
  <c r="K814" i="4"/>
  <c r="L814" i="4"/>
  <c r="N814" i="4" s="1"/>
  <c r="M814" i="4"/>
  <c r="P814" i="4"/>
  <c r="Q814" i="4" s="1"/>
  <c r="K815" i="4"/>
  <c r="L815" i="4"/>
  <c r="N815" i="4" s="1"/>
  <c r="M815" i="4"/>
  <c r="P815" i="4"/>
  <c r="Q815" i="4" s="1"/>
  <c r="K816" i="4"/>
  <c r="L816" i="4"/>
  <c r="N816" i="4" s="1"/>
  <c r="M816" i="4"/>
  <c r="P816" i="4"/>
  <c r="Q816" i="4" s="1"/>
  <c r="K817" i="4"/>
  <c r="L817" i="4"/>
  <c r="N817" i="4" s="1"/>
  <c r="M817" i="4"/>
  <c r="P817" i="4"/>
  <c r="Q817" i="4" s="1"/>
  <c r="K818" i="4"/>
  <c r="L818" i="4"/>
  <c r="N818" i="4" s="1"/>
  <c r="M818" i="4"/>
  <c r="P818" i="4"/>
  <c r="Q818" i="4" s="1"/>
  <c r="K819" i="4"/>
  <c r="L819" i="4"/>
  <c r="N819" i="4" s="1"/>
  <c r="M819" i="4"/>
  <c r="P819" i="4"/>
  <c r="Q819" i="4" s="1"/>
  <c r="O758" i="4" l="1"/>
  <c r="O757" i="4"/>
  <c r="O754" i="4"/>
  <c r="O753" i="4"/>
  <c r="O766" i="4"/>
  <c r="O765" i="4"/>
  <c r="O762" i="4"/>
  <c r="O761" i="4"/>
  <c r="O750" i="4"/>
  <c r="O749" i="4"/>
  <c r="O746" i="4"/>
  <c r="O742" i="4"/>
  <c r="O738" i="4"/>
  <c r="O737" i="4"/>
  <c r="O734" i="4"/>
  <c r="O733" i="4"/>
  <c r="O730" i="4"/>
  <c r="O725" i="4"/>
  <c r="O710" i="4"/>
  <c r="O706" i="4"/>
  <c r="O705" i="4"/>
  <c r="O702" i="4"/>
  <c r="O701" i="4"/>
  <c r="O698" i="4"/>
  <c r="O697" i="4"/>
  <c r="O693" i="4"/>
  <c r="O729" i="4"/>
  <c r="O745" i="4"/>
  <c r="O726" i="4"/>
  <c r="O721" i="4"/>
  <c r="O717" i="4"/>
  <c r="O713" i="4"/>
  <c r="O694" i="4"/>
  <c r="O689" i="4"/>
  <c r="O685" i="4"/>
  <c r="O741" i="4"/>
  <c r="O722" i="4"/>
  <c r="O718" i="4"/>
  <c r="O714" i="4"/>
  <c r="O709" i="4"/>
  <c r="O690" i="4"/>
  <c r="O686" i="4"/>
  <c r="O772" i="4"/>
  <c r="O818" i="4"/>
  <c r="O814" i="4"/>
  <c r="O810" i="4"/>
  <c r="O806" i="4"/>
  <c r="O802" i="4"/>
  <c r="O798" i="4"/>
  <c r="O796" i="4"/>
  <c r="O794" i="4"/>
  <c r="O790" i="4"/>
  <c r="O788" i="4"/>
  <c r="O786" i="4"/>
  <c r="O784" i="4"/>
  <c r="O782" i="4"/>
  <c r="O780" i="4"/>
  <c r="O778" i="4"/>
  <c r="O776" i="4"/>
  <c r="O774" i="4"/>
  <c r="O770" i="4"/>
  <c r="O816" i="4"/>
  <c r="O812" i="4"/>
  <c r="O808" i="4"/>
  <c r="O804" i="4"/>
  <c r="O800" i="4"/>
  <c r="O792" i="4"/>
  <c r="O819" i="4"/>
  <c r="O817" i="4"/>
  <c r="O815" i="4"/>
  <c r="O813" i="4"/>
  <c r="O811" i="4"/>
  <c r="O809" i="4"/>
  <c r="O807" i="4"/>
  <c r="O805" i="4"/>
  <c r="O803" i="4"/>
  <c r="O801" i="4"/>
  <c r="O799" i="4"/>
  <c r="O797" i="4"/>
  <c r="O795" i="4"/>
  <c r="O793" i="4"/>
  <c r="O791" i="4"/>
  <c r="O789" i="4"/>
  <c r="O787" i="4"/>
  <c r="O785" i="4"/>
  <c r="O783" i="4"/>
  <c r="O781" i="4"/>
  <c r="O779" i="4"/>
  <c r="O777" i="4"/>
  <c r="O775" i="4"/>
  <c r="O773" i="4"/>
  <c r="O771" i="4"/>
  <c r="O769" i="4"/>
  <c r="O763" i="4"/>
  <c r="O755" i="4"/>
  <c r="O747" i="4"/>
  <c r="O743" i="4"/>
  <c r="O739" i="4"/>
  <c r="O735" i="4"/>
  <c r="O723" i="4"/>
  <c r="O719" i="4"/>
  <c r="O715" i="4"/>
  <c r="O707" i="4"/>
  <c r="O703" i="4"/>
  <c r="O695" i="4"/>
  <c r="O691" i="4"/>
  <c r="O767" i="4"/>
  <c r="O759" i="4"/>
  <c r="O751" i="4"/>
  <c r="O731" i="4"/>
  <c r="O727" i="4"/>
  <c r="O711" i="4"/>
  <c r="O699" i="4"/>
  <c r="O687" i="4"/>
  <c r="O768" i="4"/>
  <c r="O764" i="4"/>
  <c r="O760" i="4"/>
  <c r="O756" i="4"/>
  <c r="O752" i="4"/>
  <c r="O748" i="4"/>
  <c r="O744" i="4"/>
  <c r="O740" i="4"/>
  <c r="O736" i="4"/>
  <c r="O732" i="4"/>
  <c r="O728" i="4"/>
  <c r="O724" i="4"/>
  <c r="O720" i="4"/>
  <c r="O716" i="4"/>
  <c r="O712" i="4"/>
  <c r="O708" i="4"/>
  <c r="O704" i="4"/>
  <c r="O700" i="4"/>
  <c r="O696" i="4"/>
  <c r="O692" i="4"/>
  <c r="O688" i="4"/>
  <c r="O684" i="4"/>
  <c r="D8" i="8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AH8" i="8" s="1"/>
  <c r="AI8" i="8" s="1"/>
  <c r="AJ8" i="8" s="1"/>
  <c r="AK8" i="8" s="1"/>
  <c r="AL8" i="8" s="1"/>
  <c r="AM8" i="8" s="1"/>
  <c r="K519" i="4" l="1"/>
  <c r="L519" i="4"/>
  <c r="M519" i="4"/>
  <c r="P519" i="4"/>
  <c r="Q519" i="4" s="1"/>
  <c r="K520" i="4"/>
  <c r="L520" i="4"/>
  <c r="M520" i="4"/>
  <c r="P520" i="4"/>
  <c r="Q520" i="4" s="1"/>
  <c r="K521" i="4"/>
  <c r="L521" i="4"/>
  <c r="M521" i="4"/>
  <c r="P521" i="4"/>
  <c r="Q521" i="4" s="1"/>
  <c r="K522" i="4"/>
  <c r="L522" i="4"/>
  <c r="M522" i="4"/>
  <c r="P522" i="4"/>
  <c r="Q522" i="4" s="1"/>
  <c r="K523" i="4"/>
  <c r="L523" i="4"/>
  <c r="M523" i="4"/>
  <c r="P523" i="4"/>
  <c r="Q523" i="4" s="1"/>
  <c r="K524" i="4"/>
  <c r="L524" i="4"/>
  <c r="M524" i="4"/>
  <c r="P524" i="4"/>
  <c r="Q524" i="4" s="1"/>
  <c r="K525" i="4"/>
  <c r="L525" i="4"/>
  <c r="M525" i="4"/>
  <c r="P525" i="4"/>
  <c r="Q525" i="4" s="1"/>
  <c r="K526" i="4"/>
  <c r="L526" i="4"/>
  <c r="M526" i="4"/>
  <c r="P526" i="4"/>
  <c r="Q526" i="4" s="1"/>
  <c r="K527" i="4"/>
  <c r="L527" i="4"/>
  <c r="M527" i="4"/>
  <c r="P527" i="4"/>
  <c r="Q527" i="4" s="1"/>
  <c r="K528" i="4"/>
  <c r="L528" i="4"/>
  <c r="M528" i="4"/>
  <c r="P528" i="4"/>
  <c r="Q528" i="4" s="1"/>
  <c r="K529" i="4"/>
  <c r="L529" i="4"/>
  <c r="M529" i="4"/>
  <c r="P529" i="4"/>
  <c r="Q529" i="4" s="1"/>
  <c r="K530" i="4"/>
  <c r="L530" i="4"/>
  <c r="M530" i="4"/>
  <c r="P530" i="4"/>
  <c r="Q530" i="4" s="1"/>
  <c r="K531" i="4"/>
  <c r="L531" i="4"/>
  <c r="M531" i="4"/>
  <c r="P531" i="4"/>
  <c r="Q531" i="4" s="1"/>
  <c r="K532" i="4"/>
  <c r="L532" i="4"/>
  <c r="M532" i="4"/>
  <c r="P532" i="4"/>
  <c r="Q532" i="4" s="1"/>
  <c r="K533" i="4"/>
  <c r="L533" i="4"/>
  <c r="M533" i="4"/>
  <c r="P533" i="4"/>
  <c r="Q533" i="4" s="1"/>
  <c r="K534" i="4"/>
  <c r="L534" i="4"/>
  <c r="M534" i="4"/>
  <c r="P534" i="4"/>
  <c r="Q534" i="4" s="1"/>
  <c r="K535" i="4"/>
  <c r="L535" i="4"/>
  <c r="M535" i="4"/>
  <c r="P535" i="4"/>
  <c r="Q535" i="4" s="1"/>
  <c r="K536" i="4"/>
  <c r="L536" i="4"/>
  <c r="M536" i="4"/>
  <c r="P536" i="4"/>
  <c r="Q536" i="4" s="1"/>
  <c r="K537" i="4"/>
  <c r="L537" i="4"/>
  <c r="M537" i="4"/>
  <c r="P537" i="4"/>
  <c r="Q537" i="4" s="1"/>
  <c r="K538" i="4"/>
  <c r="L538" i="4"/>
  <c r="M538" i="4"/>
  <c r="P538" i="4"/>
  <c r="Q538" i="4" s="1"/>
  <c r="K539" i="4"/>
  <c r="L539" i="4"/>
  <c r="M539" i="4"/>
  <c r="P539" i="4"/>
  <c r="Q539" i="4" s="1"/>
  <c r="K540" i="4"/>
  <c r="L540" i="4"/>
  <c r="M540" i="4"/>
  <c r="P540" i="4"/>
  <c r="Q540" i="4" s="1"/>
  <c r="K541" i="4"/>
  <c r="L541" i="4"/>
  <c r="M541" i="4"/>
  <c r="P541" i="4"/>
  <c r="Q541" i="4" s="1"/>
  <c r="K542" i="4"/>
  <c r="L542" i="4"/>
  <c r="M542" i="4"/>
  <c r="P542" i="4"/>
  <c r="Q542" i="4" s="1"/>
  <c r="K543" i="4"/>
  <c r="L543" i="4"/>
  <c r="M543" i="4"/>
  <c r="P543" i="4"/>
  <c r="Q543" i="4" s="1"/>
  <c r="K544" i="4"/>
  <c r="L544" i="4"/>
  <c r="M544" i="4"/>
  <c r="P544" i="4"/>
  <c r="Q544" i="4" s="1"/>
  <c r="K545" i="4"/>
  <c r="L545" i="4"/>
  <c r="M545" i="4"/>
  <c r="P545" i="4"/>
  <c r="Q545" i="4" s="1"/>
  <c r="K546" i="4"/>
  <c r="L546" i="4"/>
  <c r="M546" i="4"/>
  <c r="P546" i="4"/>
  <c r="Q546" i="4" s="1"/>
  <c r="K547" i="4"/>
  <c r="L547" i="4"/>
  <c r="M547" i="4"/>
  <c r="P547" i="4"/>
  <c r="Q547" i="4" s="1"/>
  <c r="K548" i="4"/>
  <c r="L548" i="4"/>
  <c r="M548" i="4"/>
  <c r="P548" i="4"/>
  <c r="Q548" i="4" s="1"/>
  <c r="K549" i="4"/>
  <c r="L549" i="4"/>
  <c r="M549" i="4"/>
  <c r="P549" i="4"/>
  <c r="Q549" i="4" s="1"/>
  <c r="K550" i="4"/>
  <c r="L550" i="4"/>
  <c r="M550" i="4"/>
  <c r="P550" i="4"/>
  <c r="Q550" i="4" s="1"/>
  <c r="K551" i="4"/>
  <c r="L551" i="4"/>
  <c r="M551" i="4"/>
  <c r="P551" i="4"/>
  <c r="Q551" i="4" s="1"/>
  <c r="K552" i="4"/>
  <c r="L552" i="4"/>
  <c r="M552" i="4"/>
  <c r="P552" i="4"/>
  <c r="Q552" i="4" s="1"/>
  <c r="K553" i="4"/>
  <c r="L553" i="4"/>
  <c r="M553" i="4"/>
  <c r="P553" i="4"/>
  <c r="Q553" i="4" s="1"/>
  <c r="K554" i="4"/>
  <c r="L554" i="4"/>
  <c r="M554" i="4"/>
  <c r="P554" i="4"/>
  <c r="Q554" i="4" s="1"/>
  <c r="K555" i="4"/>
  <c r="L555" i="4"/>
  <c r="M555" i="4"/>
  <c r="P555" i="4"/>
  <c r="Q555" i="4" s="1"/>
  <c r="K556" i="4"/>
  <c r="L556" i="4"/>
  <c r="M556" i="4"/>
  <c r="P556" i="4"/>
  <c r="Q556" i="4" s="1"/>
  <c r="K557" i="4"/>
  <c r="L557" i="4"/>
  <c r="M557" i="4"/>
  <c r="P557" i="4"/>
  <c r="Q557" i="4" s="1"/>
  <c r="K558" i="4"/>
  <c r="L558" i="4"/>
  <c r="M558" i="4"/>
  <c r="P558" i="4"/>
  <c r="Q558" i="4" s="1"/>
  <c r="K559" i="4"/>
  <c r="L559" i="4"/>
  <c r="M559" i="4"/>
  <c r="P559" i="4"/>
  <c r="Q559" i="4" s="1"/>
  <c r="K560" i="4"/>
  <c r="L560" i="4"/>
  <c r="N560" i="4" s="1"/>
  <c r="M560" i="4"/>
  <c r="P560" i="4"/>
  <c r="Q560" i="4" s="1"/>
  <c r="K561" i="4"/>
  <c r="L561" i="4"/>
  <c r="N561" i="4" s="1"/>
  <c r="M561" i="4"/>
  <c r="P561" i="4"/>
  <c r="Q561" i="4" s="1"/>
  <c r="K562" i="4"/>
  <c r="L562" i="4"/>
  <c r="M562" i="4"/>
  <c r="P562" i="4"/>
  <c r="Q562" i="4" s="1"/>
  <c r="K563" i="4"/>
  <c r="L563" i="4"/>
  <c r="M563" i="4"/>
  <c r="P563" i="4"/>
  <c r="Q563" i="4" s="1"/>
  <c r="K564" i="4"/>
  <c r="L564" i="4"/>
  <c r="N564" i="4" s="1"/>
  <c r="M564" i="4"/>
  <c r="P564" i="4"/>
  <c r="Q564" i="4" s="1"/>
  <c r="K565" i="4"/>
  <c r="L565" i="4"/>
  <c r="N565" i="4" s="1"/>
  <c r="M565" i="4"/>
  <c r="P565" i="4"/>
  <c r="Q565" i="4" s="1"/>
  <c r="K566" i="4"/>
  <c r="L566" i="4"/>
  <c r="M566" i="4"/>
  <c r="P566" i="4"/>
  <c r="Q566" i="4" s="1"/>
  <c r="K567" i="4"/>
  <c r="L567" i="4"/>
  <c r="M567" i="4"/>
  <c r="P567" i="4"/>
  <c r="Q567" i="4" s="1"/>
  <c r="K568" i="4"/>
  <c r="L568" i="4"/>
  <c r="N568" i="4" s="1"/>
  <c r="M568" i="4"/>
  <c r="P568" i="4"/>
  <c r="Q568" i="4" s="1"/>
  <c r="K569" i="4"/>
  <c r="L569" i="4"/>
  <c r="N569" i="4" s="1"/>
  <c r="M569" i="4"/>
  <c r="P569" i="4"/>
  <c r="Q569" i="4" s="1"/>
  <c r="K570" i="4"/>
  <c r="L570" i="4"/>
  <c r="M570" i="4"/>
  <c r="P570" i="4"/>
  <c r="Q570" i="4" s="1"/>
  <c r="K571" i="4"/>
  <c r="L571" i="4"/>
  <c r="M571" i="4"/>
  <c r="P571" i="4"/>
  <c r="Q571" i="4" s="1"/>
  <c r="K572" i="4"/>
  <c r="L572" i="4"/>
  <c r="N572" i="4" s="1"/>
  <c r="M572" i="4"/>
  <c r="P572" i="4"/>
  <c r="Q572" i="4" s="1"/>
  <c r="K573" i="4"/>
  <c r="L573" i="4"/>
  <c r="N573" i="4" s="1"/>
  <c r="M573" i="4"/>
  <c r="P573" i="4"/>
  <c r="Q573" i="4" s="1"/>
  <c r="K574" i="4"/>
  <c r="L574" i="4"/>
  <c r="M574" i="4"/>
  <c r="P574" i="4"/>
  <c r="Q574" i="4" s="1"/>
  <c r="K575" i="4"/>
  <c r="L575" i="4"/>
  <c r="M575" i="4"/>
  <c r="P575" i="4"/>
  <c r="Q575" i="4" s="1"/>
  <c r="K576" i="4"/>
  <c r="L576" i="4"/>
  <c r="N576" i="4" s="1"/>
  <c r="M576" i="4"/>
  <c r="P576" i="4"/>
  <c r="Q576" i="4" s="1"/>
  <c r="K577" i="4"/>
  <c r="L577" i="4"/>
  <c r="N577" i="4" s="1"/>
  <c r="M577" i="4"/>
  <c r="P577" i="4"/>
  <c r="Q577" i="4" s="1"/>
  <c r="K578" i="4"/>
  <c r="L578" i="4"/>
  <c r="M578" i="4"/>
  <c r="P578" i="4"/>
  <c r="Q578" i="4" s="1"/>
  <c r="K579" i="4"/>
  <c r="L579" i="4"/>
  <c r="M579" i="4"/>
  <c r="P579" i="4"/>
  <c r="Q579" i="4" s="1"/>
  <c r="K580" i="4"/>
  <c r="L580" i="4"/>
  <c r="N580" i="4" s="1"/>
  <c r="M580" i="4"/>
  <c r="P580" i="4"/>
  <c r="Q580" i="4" s="1"/>
  <c r="K581" i="4"/>
  <c r="L581" i="4"/>
  <c r="N581" i="4" s="1"/>
  <c r="M581" i="4"/>
  <c r="P581" i="4"/>
  <c r="Q581" i="4" s="1"/>
  <c r="K582" i="4"/>
  <c r="L582" i="4"/>
  <c r="M582" i="4"/>
  <c r="P582" i="4"/>
  <c r="Q582" i="4" s="1"/>
  <c r="K583" i="4"/>
  <c r="L583" i="4"/>
  <c r="M583" i="4"/>
  <c r="P583" i="4"/>
  <c r="Q583" i="4" s="1"/>
  <c r="K584" i="4"/>
  <c r="L584" i="4"/>
  <c r="N584" i="4" s="1"/>
  <c r="M584" i="4"/>
  <c r="P584" i="4"/>
  <c r="Q584" i="4" s="1"/>
  <c r="K585" i="4"/>
  <c r="L585" i="4"/>
  <c r="N585" i="4" s="1"/>
  <c r="M585" i="4"/>
  <c r="P585" i="4"/>
  <c r="Q585" i="4" s="1"/>
  <c r="K586" i="4"/>
  <c r="L586" i="4"/>
  <c r="M586" i="4"/>
  <c r="P586" i="4"/>
  <c r="Q586" i="4" s="1"/>
  <c r="K587" i="4"/>
  <c r="L587" i="4"/>
  <c r="M587" i="4"/>
  <c r="P587" i="4"/>
  <c r="Q587" i="4" s="1"/>
  <c r="K588" i="4"/>
  <c r="L588" i="4"/>
  <c r="N588" i="4" s="1"/>
  <c r="M588" i="4"/>
  <c r="P588" i="4"/>
  <c r="Q588" i="4" s="1"/>
  <c r="K589" i="4"/>
  <c r="L589" i="4"/>
  <c r="N589" i="4" s="1"/>
  <c r="M589" i="4"/>
  <c r="P589" i="4"/>
  <c r="Q589" i="4" s="1"/>
  <c r="K590" i="4"/>
  <c r="L590" i="4"/>
  <c r="M590" i="4"/>
  <c r="P590" i="4"/>
  <c r="Q590" i="4" s="1"/>
  <c r="K591" i="4"/>
  <c r="L591" i="4"/>
  <c r="M591" i="4"/>
  <c r="P591" i="4"/>
  <c r="Q591" i="4" s="1"/>
  <c r="K592" i="4"/>
  <c r="L592" i="4"/>
  <c r="N592" i="4" s="1"/>
  <c r="M592" i="4"/>
  <c r="P592" i="4"/>
  <c r="Q592" i="4" s="1"/>
  <c r="K593" i="4"/>
  <c r="L593" i="4"/>
  <c r="N593" i="4" s="1"/>
  <c r="M593" i="4"/>
  <c r="P593" i="4"/>
  <c r="Q593" i="4" s="1"/>
  <c r="K594" i="4"/>
  <c r="L594" i="4"/>
  <c r="M594" i="4"/>
  <c r="P594" i="4"/>
  <c r="Q594" i="4" s="1"/>
  <c r="K595" i="4"/>
  <c r="L595" i="4"/>
  <c r="M595" i="4"/>
  <c r="P595" i="4"/>
  <c r="Q595" i="4" s="1"/>
  <c r="K596" i="4"/>
  <c r="L596" i="4"/>
  <c r="N596" i="4" s="1"/>
  <c r="M596" i="4"/>
  <c r="P596" i="4"/>
  <c r="Q596" i="4" s="1"/>
  <c r="K597" i="4"/>
  <c r="L597" i="4"/>
  <c r="N597" i="4" s="1"/>
  <c r="M597" i="4"/>
  <c r="P597" i="4"/>
  <c r="Q597" i="4" s="1"/>
  <c r="K598" i="4"/>
  <c r="L598" i="4"/>
  <c r="M598" i="4"/>
  <c r="P598" i="4"/>
  <c r="Q598" i="4" s="1"/>
  <c r="K599" i="4"/>
  <c r="L599" i="4"/>
  <c r="M599" i="4"/>
  <c r="P599" i="4"/>
  <c r="Q599" i="4" s="1"/>
  <c r="K600" i="4"/>
  <c r="L600" i="4"/>
  <c r="N600" i="4" s="1"/>
  <c r="M600" i="4"/>
  <c r="P600" i="4"/>
  <c r="Q600" i="4" s="1"/>
  <c r="K601" i="4"/>
  <c r="L601" i="4"/>
  <c r="N601" i="4" s="1"/>
  <c r="M601" i="4"/>
  <c r="P601" i="4"/>
  <c r="Q601" i="4" s="1"/>
  <c r="K602" i="4"/>
  <c r="L602" i="4"/>
  <c r="M602" i="4"/>
  <c r="P602" i="4"/>
  <c r="Q602" i="4" s="1"/>
  <c r="K603" i="4"/>
  <c r="L603" i="4"/>
  <c r="M603" i="4"/>
  <c r="P603" i="4"/>
  <c r="Q603" i="4" s="1"/>
  <c r="K604" i="4"/>
  <c r="L604" i="4"/>
  <c r="N604" i="4" s="1"/>
  <c r="M604" i="4"/>
  <c r="P604" i="4"/>
  <c r="Q604" i="4" s="1"/>
  <c r="K605" i="4"/>
  <c r="L605" i="4"/>
  <c r="M605" i="4"/>
  <c r="P605" i="4"/>
  <c r="Q605" i="4" s="1"/>
  <c r="K606" i="4"/>
  <c r="L606" i="4"/>
  <c r="N606" i="4" s="1"/>
  <c r="M606" i="4"/>
  <c r="P606" i="4"/>
  <c r="Q606" i="4" s="1"/>
  <c r="K607" i="4"/>
  <c r="L607" i="4"/>
  <c r="M607" i="4"/>
  <c r="P607" i="4"/>
  <c r="Q607" i="4" s="1"/>
  <c r="K608" i="4"/>
  <c r="L608" i="4"/>
  <c r="N608" i="4" s="1"/>
  <c r="M608" i="4"/>
  <c r="P608" i="4"/>
  <c r="Q608" i="4" s="1"/>
  <c r="K609" i="4"/>
  <c r="L609" i="4"/>
  <c r="M609" i="4"/>
  <c r="P609" i="4"/>
  <c r="Q609" i="4" s="1"/>
  <c r="K610" i="4"/>
  <c r="L610" i="4"/>
  <c r="N610" i="4" s="1"/>
  <c r="M610" i="4"/>
  <c r="P610" i="4"/>
  <c r="Q610" i="4" s="1"/>
  <c r="K611" i="4"/>
  <c r="L611" i="4"/>
  <c r="M611" i="4"/>
  <c r="P611" i="4"/>
  <c r="Q611" i="4" s="1"/>
  <c r="K612" i="4"/>
  <c r="L612" i="4"/>
  <c r="N612" i="4" s="1"/>
  <c r="M612" i="4"/>
  <c r="P612" i="4"/>
  <c r="Q612" i="4" s="1"/>
  <c r="K613" i="4"/>
  <c r="L613" i="4"/>
  <c r="M613" i="4"/>
  <c r="P613" i="4"/>
  <c r="Q613" i="4" s="1"/>
  <c r="K614" i="4"/>
  <c r="L614" i="4"/>
  <c r="N614" i="4" s="1"/>
  <c r="M614" i="4"/>
  <c r="P614" i="4"/>
  <c r="Q614" i="4" s="1"/>
  <c r="K615" i="4"/>
  <c r="L615" i="4"/>
  <c r="M615" i="4"/>
  <c r="P615" i="4"/>
  <c r="Q615" i="4" s="1"/>
  <c r="K616" i="4"/>
  <c r="L616" i="4"/>
  <c r="N616" i="4" s="1"/>
  <c r="M616" i="4"/>
  <c r="P616" i="4"/>
  <c r="Q616" i="4" s="1"/>
  <c r="K617" i="4"/>
  <c r="L617" i="4"/>
  <c r="M617" i="4"/>
  <c r="P617" i="4"/>
  <c r="Q617" i="4" s="1"/>
  <c r="K618" i="4"/>
  <c r="L618" i="4"/>
  <c r="N618" i="4" s="1"/>
  <c r="M618" i="4"/>
  <c r="P618" i="4"/>
  <c r="Q618" i="4" s="1"/>
  <c r="K619" i="4"/>
  <c r="L619" i="4"/>
  <c r="M619" i="4"/>
  <c r="P619" i="4"/>
  <c r="Q619" i="4" s="1"/>
  <c r="K620" i="4"/>
  <c r="L620" i="4"/>
  <c r="N620" i="4" s="1"/>
  <c r="M620" i="4"/>
  <c r="P620" i="4"/>
  <c r="Q620" i="4" s="1"/>
  <c r="K621" i="4"/>
  <c r="L621" i="4"/>
  <c r="M621" i="4"/>
  <c r="P621" i="4"/>
  <c r="Q621" i="4" s="1"/>
  <c r="K622" i="4"/>
  <c r="L622" i="4"/>
  <c r="N622" i="4" s="1"/>
  <c r="M622" i="4"/>
  <c r="P622" i="4"/>
  <c r="Q622" i="4" s="1"/>
  <c r="K623" i="4"/>
  <c r="L623" i="4"/>
  <c r="M623" i="4"/>
  <c r="P623" i="4"/>
  <c r="Q623" i="4" s="1"/>
  <c r="K624" i="4"/>
  <c r="L624" i="4"/>
  <c r="N624" i="4" s="1"/>
  <c r="M624" i="4"/>
  <c r="P624" i="4"/>
  <c r="Q624" i="4" s="1"/>
  <c r="K625" i="4"/>
  <c r="L625" i="4"/>
  <c r="M625" i="4"/>
  <c r="P625" i="4"/>
  <c r="Q625" i="4" s="1"/>
  <c r="K626" i="4"/>
  <c r="L626" i="4"/>
  <c r="N626" i="4" s="1"/>
  <c r="M626" i="4"/>
  <c r="P626" i="4"/>
  <c r="Q626" i="4" s="1"/>
  <c r="K627" i="4"/>
  <c r="L627" i="4"/>
  <c r="M627" i="4"/>
  <c r="P627" i="4"/>
  <c r="Q627" i="4" s="1"/>
  <c r="K628" i="4"/>
  <c r="L628" i="4"/>
  <c r="N628" i="4" s="1"/>
  <c r="M628" i="4"/>
  <c r="P628" i="4"/>
  <c r="Q628" i="4" s="1"/>
  <c r="K629" i="4"/>
  <c r="L629" i="4"/>
  <c r="M629" i="4"/>
  <c r="P629" i="4"/>
  <c r="Q629" i="4" s="1"/>
  <c r="K630" i="4"/>
  <c r="L630" i="4"/>
  <c r="N630" i="4" s="1"/>
  <c r="M630" i="4"/>
  <c r="P630" i="4"/>
  <c r="Q630" i="4" s="1"/>
  <c r="K631" i="4"/>
  <c r="L631" i="4"/>
  <c r="M631" i="4"/>
  <c r="P631" i="4"/>
  <c r="Q631" i="4" s="1"/>
  <c r="K632" i="4"/>
  <c r="L632" i="4"/>
  <c r="N632" i="4" s="1"/>
  <c r="M632" i="4"/>
  <c r="P632" i="4"/>
  <c r="Q632" i="4" s="1"/>
  <c r="K633" i="4"/>
  <c r="L633" i="4"/>
  <c r="M633" i="4"/>
  <c r="P633" i="4"/>
  <c r="Q633" i="4" s="1"/>
  <c r="K634" i="4"/>
  <c r="L634" i="4"/>
  <c r="N634" i="4" s="1"/>
  <c r="M634" i="4"/>
  <c r="P634" i="4"/>
  <c r="Q634" i="4" s="1"/>
  <c r="K635" i="4"/>
  <c r="L635" i="4"/>
  <c r="M635" i="4"/>
  <c r="P635" i="4"/>
  <c r="Q635" i="4" s="1"/>
  <c r="K636" i="4"/>
  <c r="L636" i="4"/>
  <c r="N636" i="4" s="1"/>
  <c r="M636" i="4"/>
  <c r="P636" i="4"/>
  <c r="Q636" i="4" s="1"/>
  <c r="K637" i="4"/>
  <c r="L637" i="4"/>
  <c r="M637" i="4"/>
  <c r="P637" i="4"/>
  <c r="Q637" i="4" s="1"/>
  <c r="K638" i="4"/>
  <c r="L638" i="4"/>
  <c r="N638" i="4" s="1"/>
  <c r="M638" i="4"/>
  <c r="P638" i="4"/>
  <c r="Q638" i="4" s="1"/>
  <c r="K639" i="4"/>
  <c r="L639" i="4"/>
  <c r="M639" i="4"/>
  <c r="P639" i="4"/>
  <c r="Q639" i="4" s="1"/>
  <c r="K640" i="4"/>
  <c r="L640" i="4"/>
  <c r="N640" i="4" s="1"/>
  <c r="M640" i="4"/>
  <c r="P640" i="4"/>
  <c r="Q640" i="4" s="1"/>
  <c r="K641" i="4"/>
  <c r="L641" i="4"/>
  <c r="M641" i="4"/>
  <c r="P641" i="4"/>
  <c r="Q641" i="4" s="1"/>
  <c r="K642" i="4"/>
  <c r="L642" i="4"/>
  <c r="N642" i="4" s="1"/>
  <c r="M642" i="4"/>
  <c r="P642" i="4"/>
  <c r="Q642" i="4" s="1"/>
  <c r="K643" i="4"/>
  <c r="L643" i="4"/>
  <c r="M643" i="4"/>
  <c r="P643" i="4"/>
  <c r="Q643" i="4" s="1"/>
  <c r="K644" i="4"/>
  <c r="L644" i="4"/>
  <c r="N644" i="4" s="1"/>
  <c r="M644" i="4"/>
  <c r="P644" i="4"/>
  <c r="Q644" i="4" s="1"/>
  <c r="K645" i="4"/>
  <c r="L645" i="4"/>
  <c r="M645" i="4"/>
  <c r="P645" i="4"/>
  <c r="Q645" i="4" s="1"/>
  <c r="K646" i="4"/>
  <c r="L646" i="4"/>
  <c r="N646" i="4" s="1"/>
  <c r="M646" i="4"/>
  <c r="P646" i="4"/>
  <c r="Q646" i="4" s="1"/>
  <c r="K647" i="4"/>
  <c r="L647" i="4"/>
  <c r="M647" i="4"/>
  <c r="P647" i="4"/>
  <c r="Q647" i="4" s="1"/>
  <c r="K648" i="4"/>
  <c r="L648" i="4"/>
  <c r="N648" i="4" s="1"/>
  <c r="M648" i="4"/>
  <c r="P648" i="4"/>
  <c r="Q648" i="4" s="1"/>
  <c r="K649" i="4"/>
  <c r="L649" i="4"/>
  <c r="M649" i="4"/>
  <c r="P649" i="4"/>
  <c r="Q649" i="4" s="1"/>
  <c r="K650" i="4"/>
  <c r="L650" i="4"/>
  <c r="N650" i="4" s="1"/>
  <c r="M650" i="4"/>
  <c r="P650" i="4"/>
  <c r="Q650" i="4" s="1"/>
  <c r="K651" i="4"/>
  <c r="L651" i="4"/>
  <c r="M651" i="4"/>
  <c r="P651" i="4"/>
  <c r="Q651" i="4" s="1"/>
  <c r="K652" i="4"/>
  <c r="L652" i="4"/>
  <c r="N652" i="4" s="1"/>
  <c r="M652" i="4"/>
  <c r="P652" i="4"/>
  <c r="Q652" i="4" s="1"/>
  <c r="K653" i="4"/>
  <c r="L653" i="4"/>
  <c r="M653" i="4"/>
  <c r="P653" i="4"/>
  <c r="Q653" i="4" s="1"/>
  <c r="K654" i="4"/>
  <c r="L654" i="4"/>
  <c r="N654" i="4" s="1"/>
  <c r="M654" i="4"/>
  <c r="P654" i="4"/>
  <c r="Q654" i="4" s="1"/>
  <c r="K655" i="4"/>
  <c r="L655" i="4"/>
  <c r="M655" i="4"/>
  <c r="P655" i="4"/>
  <c r="Q655" i="4" s="1"/>
  <c r="K656" i="4"/>
  <c r="L656" i="4"/>
  <c r="N656" i="4" s="1"/>
  <c r="M656" i="4"/>
  <c r="P656" i="4"/>
  <c r="Q656" i="4" s="1"/>
  <c r="K657" i="4"/>
  <c r="L657" i="4"/>
  <c r="M657" i="4"/>
  <c r="P657" i="4"/>
  <c r="Q657" i="4" s="1"/>
  <c r="K658" i="4"/>
  <c r="L658" i="4"/>
  <c r="N658" i="4" s="1"/>
  <c r="M658" i="4"/>
  <c r="P658" i="4"/>
  <c r="Q658" i="4" s="1"/>
  <c r="K659" i="4"/>
  <c r="L659" i="4"/>
  <c r="M659" i="4"/>
  <c r="P659" i="4"/>
  <c r="Q659" i="4" s="1"/>
  <c r="K660" i="4"/>
  <c r="L660" i="4"/>
  <c r="N660" i="4" s="1"/>
  <c r="M660" i="4"/>
  <c r="P660" i="4"/>
  <c r="Q660" i="4" s="1"/>
  <c r="K661" i="4"/>
  <c r="L661" i="4"/>
  <c r="M661" i="4"/>
  <c r="P661" i="4"/>
  <c r="Q661" i="4" s="1"/>
  <c r="K662" i="4"/>
  <c r="L662" i="4"/>
  <c r="N662" i="4" s="1"/>
  <c r="M662" i="4"/>
  <c r="P662" i="4"/>
  <c r="Q662" i="4" s="1"/>
  <c r="K663" i="4"/>
  <c r="L663" i="4"/>
  <c r="M663" i="4"/>
  <c r="P663" i="4"/>
  <c r="Q663" i="4" s="1"/>
  <c r="K664" i="4"/>
  <c r="L664" i="4"/>
  <c r="N664" i="4" s="1"/>
  <c r="M664" i="4"/>
  <c r="P664" i="4"/>
  <c r="Q664" i="4" s="1"/>
  <c r="K665" i="4"/>
  <c r="L665" i="4"/>
  <c r="M665" i="4"/>
  <c r="P665" i="4"/>
  <c r="Q665" i="4" s="1"/>
  <c r="K666" i="4"/>
  <c r="L666" i="4"/>
  <c r="N666" i="4" s="1"/>
  <c r="M666" i="4"/>
  <c r="P666" i="4"/>
  <c r="Q666" i="4" s="1"/>
  <c r="K667" i="4"/>
  <c r="L667" i="4"/>
  <c r="M667" i="4"/>
  <c r="P667" i="4"/>
  <c r="Q667" i="4" s="1"/>
  <c r="K668" i="4"/>
  <c r="L668" i="4"/>
  <c r="M668" i="4"/>
  <c r="P668" i="4"/>
  <c r="Q668" i="4" s="1"/>
  <c r="K669" i="4"/>
  <c r="L669" i="4"/>
  <c r="M669" i="4"/>
  <c r="P669" i="4"/>
  <c r="Q669" i="4" s="1"/>
  <c r="K670" i="4"/>
  <c r="L670" i="4"/>
  <c r="M670" i="4"/>
  <c r="P670" i="4"/>
  <c r="Q670" i="4" s="1"/>
  <c r="K671" i="4"/>
  <c r="L671" i="4"/>
  <c r="M671" i="4"/>
  <c r="P671" i="4"/>
  <c r="Q671" i="4" s="1"/>
  <c r="K672" i="4"/>
  <c r="L672" i="4"/>
  <c r="N672" i="4" s="1"/>
  <c r="M672" i="4"/>
  <c r="P672" i="4"/>
  <c r="Q672" i="4" s="1"/>
  <c r="K673" i="4"/>
  <c r="L673" i="4"/>
  <c r="N673" i="4" s="1"/>
  <c r="M673" i="4"/>
  <c r="P673" i="4"/>
  <c r="Q673" i="4" s="1"/>
  <c r="K674" i="4"/>
  <c r="L674" i="4"/>
  <c r="N674" i="4" s="1"/>
  <c r="M674" i="4"/>
  <c r="P674" i="4"/>
  <c r="Q674" i="4" s="1"/>
  <c r="K675" i="4"/>
  <c r="L675" i="4"/>
  <c r="N675" i="4" s="1"/>
  <c r="M675" i="4"/>
  <c r="P675" i="4"/>
  <c r="Q675" i="4" s="1"/>
  <c r="K676" i="4"/>
  <c r="L676" i="4"/>
  <c r="N676" i="4" s="1"/>
  <c r="M676" i="4"/>
  <c r="P676" i="4"/>
  <c r="Q676" i="4" s="1"/>
  <c r="K677" i="4"/>
  <c r="L677" i="4"/>
  <c r="N677" i="4" s="1"/>
  <c r="M677" i="4"/>
  <c r="P677" i="4"/>
  <c r="Q677" i="4" s="1"/>
  <c r="K678" i="4"/>
  <c r="L678" i="4"/>
  <c r="N678" i="4" s="1"/>
  <c r="M678" i="4"/>
  <c r="P678" i="4"/>
  <c r="Q678" i="4" s="1"/>
  <c r="K679" i="4"/>
  <c r="L679" i="4"/>
  <c r="N679" i="4" s="1"/>
  <c r="M679" i="4"/>
  <c r="P679" i="4"/>
  <c r="Q679" i="4" s="1"/>
  <c r="K680" i="4"/>
  <c r="L680" i="4"/>
  <c r="N680" i="4" s="1"/>
  <c r="M680" i="4"/>
  <c r="P680" i="4"/>
  <c r="Q680" i="4" s="1"/>
  <c r="K681" i="4"/>
  <c r="L681" i="4"/>
  <c r="N681" i="4" s="1"/>
  <c r="M681" i="4"/>
  <c r="P681" i="4"/>
  <c r="Q681" i="4" s="1"/>
  <c r="K682" i="4"/>
  <c r="L682" i="4"/>
  <c r="N682" i="4" s="1"/>
  <c r="M682" i="4"/>
  <c r="P682" i="4"/>
  <c r="Q682" i="4" s="1"/>
  <c r="K683" i="4"/>
  <c r="L683" i="4"/>
  <c r="N683" i="4" s="1"/>
  <c r="M683" i="4"/>
  <c r="P683" i="4"/>
  <c r="Q683" i="4" s="1"/>
  <c r="O589" i="4" l="1"/>
  <c r="O585" i="4"/>
  <c r="O581" i="4"/>
  <c r="O577" i="4"/>
  <c r="O568" i="4"/>
  <c r="O576" i="4"/>
  <c r="O564" i="4"/>
  <c r="O561" i="4"/>
  <c r="O600" i="4"/>
  <c r="O596" i="4"/>
  <c r="O572" i="4"/>
  <c r="O663" i="4"/>
  <c r="O657" i="4"/>
  <c r="O647" i="4"/>
  <c r="O641" i="4"/>
  <c r="O631" i="4"/>
  <c r="O625" i="4"/>
  <c r="O615" i="4"/>
  <c r="O655" i="4"/>
  <c r="O639" i="4"/>
  <c r="O617" i="4"/>
  <c r="O668" i="4"/>
  <c r="O669" i="4"/>
  <c r="O665" i="4"/>
  <c r="O649" i="4"/>
  <c r="O633" i="4"/>
  <c r="O623" i="4"/>
  <c r="O667" i="4"/>
  <c r="O659" i="4"/>
  <c r="O643" i="4"/>
  <c r="O635" i="4"/>
  <c r="O627" i="4"/>
  <c r="O619" i="4"/>
  <c r="O611" i="4"/>
  <c r="O609" i="4"/>
  <c r="O607" i="4"/>
  <c r="O605" i="4"/>
  <c r="O671" i="4"/>
  <c r="O651" i="4"/>
  <c r="O670" i="4"/>
  <c r="O661" i="4"/>
  <c r="O653" i="4"/>
  <c r="O645" i="4"/>
  <c r="O637" i="4"/>
  <c r="O629" i="4"/>
  <c r="O621" i="4"/>
  <c r="O613" i="4"/>
  <c r="O601" i="4"/>
  <c r="O597" i="4"/>
  <c r="O592" i="4"/>
  <c r="O573" i="4"/>
  <c r="O569" i="4"/>
  <c r="O565" i="4"/>
  <c r="O560" i="4"/>
  <c r="N609" i="4"/>
  <c r="N607" i="4"/>
  <c r="N605" i="4"/>
  <c r="O593" i="4"/>
  <c r="O588" i="4"/>
  <c r="O584" i="4"/>
  <c r="O580" i="4"/>
  <c r="N599" i="4"/>
  <c r="O599" i="4"/>
  <c r="N558" i="4"/>
  <c r="O558" i="4"/>
  <c r="N550" i="4"/>
  <c r="O550" i="4"/>
  <c r="N542" i="4"/>
  <c r="O542" i="4"/>
  <c r="N534" i="4"/>
  <c r="O534" i="4"/>
  <c r="N526" i="4"/>
  <c r="O526" i="4"/>
  <c r="O683" i="4"/>
  <c r="O682" i="4"/>
  <c r="O681" i="4"/>
  <c r="O680" i="4"/>
  <c r="O679" i="4"/>
  <c r="O678" i="4"/>
  <c r="O677" i="4"/>
  <c r="O676" i="4"/>
  <c r="O675" i="4"/>
  <c r="O674" i="4"/>
  <c r="O673" i="4"/>
  <c r="O672" i="4"/>
  <c r="N602" i="4"/>
  <c r="O602" i="4"/>
  <c r="N595" i="4"/>
  <c r="O595" i="4"/>
  <c r="N563" i="4"/>
  <c r="O563" i="4"/>
  <c r="N520" i="4"/>
  <c r="O520" i="4"/>
  <c r="N671" i="4"/>
  <c r="N670" i="4"/>
  <c r="N669" i="4"/>
  <c r="N668" i="4"/>
  <c r="N667" i="4"/>
  <c r="O664" i="4"/>
  <c r="N663" i="4"/>
  <c r="O660" i="4"/>
  <c r="N659" i="4"/>
  <c r="O656" i="4"/>
  <c r="N655" i="4"/>
  <c r="O652" i="4"/>
  <c r="N651" i="4"/>
  <c r="O650" i="4"/>
  <c r="N649" i="4"/>
  <c r="O646" i="4"/>
  <c r="N645" i="4"/>
  <c r="O642" i="4"/>
  <c r="N641" i="4"/>
  <c r="O638" i="4"/>
  <c r="N637" i="4"/>
  <c r="O634" i="4"/>
  <c r="N633" i="4"/>
  <c r="O630" i="4"/>
  <c r="N629" i="4"/>
  <c r="O628" i="4"/>
  <c r="N627" i="4"/>
  <c r="O626" i="4"/>
  <c r="N625" i="4"/>
  <c r="O624" i="4"/>
  <c r="N623" i="4"/>
  <c r="O622" i="4"/>
  <c r="N621" i="4"/>
  <c r="O620" i="4"/>
  <c r="N619" i="4"/>
  <c r="O618" i="4"/>
  <c r="N617" i="4"/>
  <c r="O616" i="4"/>
  <c r="N615" i="4"/>
  <c r="O614" i="4"/>
  <c r="N613" i="4"/>
  <c r="O612" i="4"/>
  <c r="N611" i="4"/>
  <c r="O610" i="4"/>
  <c r="O608" i="4"/>
  <c r="O606" i="4"/>
  <c r="O604" i="4"/>
  <c r="N598" i="4"/>
  <c r="O598" i="4"/>
  <c r="N591" i="4"/>
  <c r="O591" i="4"/>
  <c r="N582" i="4"/>
  <c r="O582" i="4"/>
  <c r="N575" i="4"/>
  <c r="O575" i="4"/>
  <c r="N566" i="4"/>
  <c r="O566" i="4"/>
  <c r="N559" i="4"/>
  <c r="O559" i="4"/>
  <c r="N554" i="4"/>
  <c r="O554" i="4"/>
  <c r="N546" i="4"/>
  <c r="O546" i="4"/>
  <c r="N538" i="4"/>
  <c r="O538" i="4"/>
  <c r="N530" i="4"/>
  <c r="O530" i="4"/>
  <c r="N522" i="4"/>
  <c r="O522" i="4"/>
  <c r="N590" i="4"/>
  <c r="O590" i="4"/>
  <c r="N583" i="4"/>
  <c r="O583" i="4"/>
  <c r="N574" i="4"/>
  <c r="O574" i="4"/>
  <c r="N567" i="4"/>
  <c r="O567" i="4"/>
  <c r="N586" i="4"/>
  <c r="O586" i="4"/>
  <c r="N579" i="4"/>
  <c r="O579" i="4"/>
  <c r="N570" i="4"/>
  <c r="O570" i="4"/>
  <c r="N552" i="4"/>
  <c r="O552" i="4"/>
  <c r="N544" i="4"/>
  <c r="O544" i="4"/>
  <c r="N536" i="4"/>
  <c r="O536" i="4"/>
  <c r="N528" i="4"/>
  <c r="O528" i="4"/>
  <c r="O666" i="4"/>
  <c r="N665" i="4"/>
  <c r="O662" i="4"/>
  <c r="N661" i="4"/>
  <c r="O658" i="4"/>
  <c r="N657" i="4"/>
  <c r="O654" i="4"/>
  <c r="N653" i="4"/>
  <c r="O648" i="4"/>
  <c r="N647" i="4"/>
  <c r="O644" i="4"/>
  <c r="N643" i="4"/>
  <c r="O640" i="4"/>
  <c r="N639" i="4"/>
  <c r="O636" i="4"/>
  <c r="N635" i="4"/>
  <c r="O632" i="4"/>
  <c r="N631" i="4"/>
  <c r="N603" i="4"/>
  <c r="O603" i="4"/>
  <c r="N594" i="4"/>
  <c r="O594" i="4"/>
  <c r="N587" i="4"/>
  <c r="O587" i="4"/>
  <c r="N578" i="4"/>
  <c r="O578" i="4"/>
  <c r="N571" i="4"/>
  <c r="O571" i="4"/>
  <c r="N562" i="4"/>
  <c r="O562" i="4"/>
  <c r="N556" i="4"/>
  <c r="O556" i="4"/>
  <c r="N548" i="4"/>
  <c r="O548" i="4"/>
  <c r="N540" i="4"/>
  <c r="O540" i="4"/>
  <c r="N532" i="4"/>
  <c r="O532" i="4"/>
  <c r="N524" i="4"/>
  <c r="O524" i="4"/>
  <c r="N557" i="4"/>
  <c r="O557" i="4"/>
  <c r="N555" i="4"/>
  <c r="O555" i="4"/>
  <c r="N553" i="4"/>
  <c r="O553" i="4"/>
  <c r="N551" i="4"/>
  <c r="O551" i="4"/>
  <c r="N549" i="4"/>
  <c r="O549" i="4"/>
  <c r="N547" i="4"/>
  <c r="O547" i="4"/>
  <c r="N545" i="4"/>
  <c r="O545" i="4"/>
  <c r="N543" i="4"/>
  <c r="O543" i="4"/>
  <c r="N541" i="4"/>
  <c r="O541" i="4"/>
  <c r="N539" i="4"/>
  <c r="O539" i="4"/>
  <c r="N537" i="4"/>
  <c r="O537" i="4"/>
  <c r="N535" i="4"/>
  <c r="O535" i="4"/>
  <c r="N533" i="4"/>
  <c r="O533" i="4"/>
  <c r="N531" i="4"/>
  <c r="O531" i="4"/>
  <c r="N529" i="4"/>
  <c r="O529" i="4"/>
  <c r="N527" i="4"/>
  <c r="O527" i="4"/>
  <c r="N525" i="4"/>
  <c r="O525" i="4"/>
  <c r="N523" i="4"/>
  <c r="O523" i="4"/>
  <c r="N521" i="4"/>
  <c r="O521" i="4"/>
  <c r="N519" i="4"/>
  <c r="O519" i="4"/>
  <c r="K465" i="4"/>
  <c r="L465" i="4"/>
  <c r="N465" i="4" s="1"/>
  <c r="M465" i="4"/>
  <c r="P465" i="4"/>
  <c r="Q465" i="4" s="1"/>
  <c r="K466" i="4"/>
  <c r="L466" i="4"/>
  <c r="N466" i="4" s="1"/>
  <c r="M466" i="4"/>
  <c r="P466" i="4"/>
  <c r="Q466" i="4" s="1"/>
  <c r="K467" i="4"/>
  <c r="L467" i="4"/>
  <c r="N467" i="4" s="1"/>
  <c r="M467" i="4"/>
  <c r="P467" i="4"/>
  <c r="Q467" i="4" s="1"/>
  <c r="K468" i="4"/>
  <c r="L468" i="4"/>
  <c r="N468" i="4" s="1"/>
  <c r="M468" i="4"/>
  <c r="P468" i="4"/>
  <c r="Q468" i="4" s="1"/>
  <c r="K469" i="4"/>
  <c r="L469" i="4"/>
  <c r="N469" i="4" s="1"/>
  <c r="M469" i="4"/>
  <c r="P469" i="4"/>
  <c r="Q469" i="4" s="1"/>
  <c r="K470" i="4"/>
  <c r="L470" i="4"/>
  <c r="N470" i="4" s="1"/>
  <c r="M470" i="4"/>
  <c r="P470" i="4"/>
  <c r="Q470" i="4" s="1"/>
  <c r="K471" i="4"/>
  <c r="L471" i="4"/>
  <c r="N471" i="4" s="1"/>
  <c r="M471" i="4"/>
  <c r="P471" i="4"/>
  <c r="Q471" i="4" s="1"/>
  <c r="K472" i="4"/>
  <c r="L472" i="4"/>
  <c r="N472" i="4" s="1"/>
  <c r="M472" i="4"/>
  <c r="P472" i="4"/>
  <c r="Q472" i="4" s="1"/>
  <c r="K473" i="4"/>
  <c r="L473" i="4"/>
  <c r="N473" i="4" s="1"/>
  <c r="M473" i="4"/>
  <c r="P473" i="4"/>
  <c r="Q473" i="4" s="1"/>
  <c r="K474" i="4"/>
  <c r="L474" i="4"/>
  <c r="M474" i="4"/>
  <c r="P474" i="4"/>
  <c r="Q474" i="4" s="1"/>
  <c r="K475" i="4"/>
  <c r="L475" i="4"/>
  <c r="M475" i="4"/>
  <c r="P475" i="4"/>
  <c r="Q475" i="4" s="1"/>
  <c r="K476" i="4"/>
  <c r="L476" i="4"/>
  <c r="M476" i="4"/>
  <c r="P476" i="4"/>
  <c r="Q476" i="4" s="1"/>
  <c r="K477" i="4"/>
  <c r="L477" i="4"/>
  <c r="M477" i="4"/>
  <c r="P477" i="4"/>
  <c r="Q477" i="4" s="1"/>
  <c r="K478" i="4"/>
  <c r="L478" i="4"/>
  <c r="M478" i="4"/>
  <c r="P478" i="4"/>
  <c r="Q478" i="4" s="1"/>
  <c r="K479" i="4"/>
  <c r="L479" i="4"/>
  <c r="M479" i="4"/>
  <c r="P479" i="4"/>
  <c r="Q479" i="4" s="1"/>
  <c r="K480" i="4"/>
  <c r="L480" i="4"/>
  <c r="M480" i="4"/>
  <c r="P480" i="4"/>
  <c r="Q480" i="4" s="1"/>
  <c r="K481" i="4"/>
  <c r="L481" i="4"/>
  <c r="M481" i="4"/>
  <c r="P481" i="4"/>
  <c r="Q481" i="4" s="1"/>
  <c r="K482" i="4"/>
  <c r="L482" i="4"/>
  <c r="M482" i="4"/>
  <c r="P482" i="4"/>
  <c r="Q482" i="4" s="1"/>
  <c r="K483" i="4"/>
  <c r="L483" i="4"/>
  <c r="M483" i="4"/>
  <c r="P483" i="4"/>
  <c r="Q483" i="4" s="1"/>
  <c r="K484" i="4"/>
  <c r="L484" i="4"/>
  <c r="M484" i="4"/>
  <c r="P484" i="4"/>
  <c r="Q484" i="4" s="1"/>
  <c r="K485" i="4"/>
  <c r="L485" i="4"/>
  <c r="M485" i="4"/>
  <c r="P485" i="4"/>
  <c r="Q485" i="4" s="1"/>
  <c r="K486" i="4"/>
  <c r="L486" i="4"/>
  <c r="N486" i="4" s="1"/>
  <c r="M486" i="4"/>
  <c r="P486" i="4"/>
  <c r="Q486" i="4" s="1"/>
  <c r="K487" i="4"/>
  <c r="L487" i="4"/>
  <c r="M487" i="4"/>
  <c r="P487" i="4"/>
  <c r="Q487" i="4" s="1"/>
  <c r="K488" i="4"/>
  <c r="L488" i="4"/>
  <c r="N488" i="4" s="1"/>
  <c r="M488" i="4"/>
  <c r="P488" i="4"/>
  <c r="Q488" i="4" s="1"/>
  <c r="K489" i="4"/>
  <c r="L489" i="4"/>
  <c r="M489" i="4"/>
  <c r="P489" i="4"/>
  <c r="Q489" i="4" s="1"/>
  <c r="K490" i="4"/>
  <c r="L490" i="4"/>
  <c r="N490" i="4" s="1"/>
  <c r="M490" i="4"/>
  <c r="P490" i="4"/>
  <c r="Q490" i="4" s="1"/>
  <c r="K491" i="4"/>
  <c r="L491" i="4"/>
  <c r="M491" i="4"/>
  <c r="P491" i="4"/>
  <c r="Q491" i="4" s="1"/>
  <c r="K492" i="4"/>
  <c r="L492" i="4"/>
  <c r="N492" i="4" s="1"/>
  <c r="M492" i="4"/>
  <c r="P492" i="4"/>
  <c r="Q492" i="4" s="1"/>
  <c r="K493" i="4"/>
  <c r="L493" i="4"/>
  <c r="M493" i="4"/>
  <c r="P493" i="4"/>
  <c r="Q493" i="4" s="1"/>
  <c r="K494" i="4"/>
  <c r="L494" i="4"/>
  <c r="N494" i="4" s="1"/>
  <c r="M494" i="4"/>
  <c r="P494" i="4"/>
  <c r="Q494" i="4" s="1"/>
  <c r="K495" i="4"/>
  <c r="L495" i="4"/>
  <c r="M495" i="4"/>
  <c r="P495" i="4"/>
  <c r="Q495" i="4" s="1"/>
  <c r="K496" i="4"/>
  <c r="L496" i="4"/>
  <c r="N496" i="4" s="1"/>
  <c r="M496" i="4"/>
  <c r="P496" i="4"/>
  <c r="Q496" i="4" s="1"/>
  <c r="K497" i="4"/>
  <c r="L497" i="4"/>
  <c r="M497" i="4"/>
  <c r="P497" i="4"/>
  <c r="Q497" i="4" s="1"/>
  <c r="K498" i="4"/>
  <c r="L498" i="4"/>
  <c r="N498" i="4" s="1"/>
  <c r="M498" i="4"/>
  <c r="P498" i="4"/>
  <c r="Q498" i="4" s="1"/>
  <c r="K499" i="4"/>
  <c r="L499" i="4"/>
  <c r="M499" i="4"/>
  <c r="P499" i="4"/>
  <c r="Q499" i="4" s="1"/>
  <c r="K500" i="4"/>
  <c r="L500" i="4"/>
  <c r="N500" i="4" s="1"/>
  <c r="M500" i="4"/>
  <c r="P500" i="4"/>
  <c r="Q500" i="4" s="1"/>
  <c r="K501" i="4"/>
  <c r="L501" i="4"/>
  <c r="M501" i="4"/>
  <c r="P501" i="4"/>
  <c r="Q501" i="4" s="1"/>
  <c r="K502" i="4"/>
  <c r="L502" i="4"/>
  <c r="N502" i="4" s="1"/>
  <c r="M502" i="4"/>
  <c r="P502" i="4"/>
  <c r="Q502" i="4" s="1"/>
  <c r="K503" i="4"/>
  <c r="L503" i="4"/>
  <c r="M503" i="4"/>
  <c r="P503" i="4"/>
  <c r="Q503" i="4" s="1"/>
  <c r="K504" i="4"/>
  <c r="L504" i="4"/>
  <c r="N504" i="4" s="1"/>
  <c r="M504" i="4"/>
  <c r="P504" i="4"/>
  <c r="Q504" i="4" s="1"/>
  <c r="K505" i="4"/>
  <c r="L505" i="4"/>
  <c r="M505" i="4"/>
  <c r="P505" i="4"/>
  <c r="Q505" i="4" s="1"/>
  <c r="K506" i="4"/>
  <c r="L506" i="4"/>
  <c r="N506" i="4" s="1"/>
  <c r="M506" i="4"/>
  <c r="P506" i="4"/>
  <c r="Q506" i="4" s="1"/>
  <c r="K507" i="4"/>
  <c r="L507" i="4"/>
  <c r="N507" i="4" s="1"/>
  <c r="M507" i="4"/>
  <c r="P507" i="4"/>
  <c r="Q507" i="4" s="1"/>
  <c r="K508" i="4"/>
  <c r="L508" i="4"/>
  <c r="N508" i="4" s="1"/>
  <c r="M508" i="4"/>
  <c r="P508" i="4"/>
  <c r="Q508" i="4" s="1"/>
  <c r="K509" i="4"/>
  <c r="L509" i="4"/>
  <c r="N509" i="4" s="1"/>
  <c r="M509" i="4"/>
  <c r="P509" i="4"/>
  <c r="Q509" i="4" s="1"/>
  <c r="K510" i="4"/>
  <c r="L510" i="4"/>
  <c r="N510" i="4" s="1"/>
  <c r="M510" i="4"/>
  <c r="P510" i="4"/>
  <c r="Q510" i="4" s="1"/>
  <c r="K511" i="4"/>
  <c r="L511" i="4"/>
  <c r="N511" i="4" s="1"/>
  <c r="M511" i="4"/>
  <c r="P511" i="4"/>
  <c r="Q511" i="4" s="1"/>
  <c r="K512" i="4"/>
  <c r="L512" i="4"/>
  <c r="N512" i="4" s="1"/>
  <c r="M512" i="4"/>
  <c r="P512" i="4"/>
  <c r="Q512" i="4" s="1"/>
  <c r="K513" i="4"/>
  <c r="L513" i="4"/>
  <c r="N513" i="4" s="1"/>
  <c r="M513" i="4"/>
  <c r="P513" i="4"/>
  <c r="Q513" i="4" s="1"/>
  <c r="K514" i="4"/>
  <c r="L514" i="4"/>
  <c r="N514" i="4" s="1"/>
  <c r="M514" i="4"/>
  <c r="P514" i="4"/>
  <c r="Q514" i="4" s="1"/>
  <c r="K515" i="4"/>
  <c r="L515" i="4"/>
  <c r="N515" i="4" s="1"/>
  <c r="M515" i="4"/>
  <c r="P515" i="4"/>
  <c r="Q515" i="4" s="1"/>
  <c r="K516" i="4"/>
  <c r="L516" i="4"/>
  <c r="N516" i="4" s="1"/>
  <c r="M516" i="4"/>
  <c r="P516" i="4"/>
  <c r="Q516" i="4" s="1"/>
  <c r="K517" i="4"/>
  <c r="L517" i="4"/>
  <c r="N517" i="4" s="1"/>
  <c r="M517" i="4"/>
  <c r="P517" i="4"/>
  <c r="Q517" i="4" s="1"/>
  <c r="K518" i="4"/>
  <c r="L518" i="4"/>
  <c r="N518" i="4" s="1"/>
  <c r="M518" i="4"/>
  <c r="P518" i="4"/>
  <c r="Q518" i="4" s="1"/>
  <c r="O466" i="4" l="1"/>
  <c r="O467" i="4"/>
  <c r="O465" i="4"/>
  <c r="O489" i="4"/>
  <c r="O505" i="4"/>
  <c r="O500" i="4"/>
  <c r="O497" i="4"/>
  <c r="O492" i="4"/>
  <c r="O502" i="4"/>
  <c r="O499" i="4"/>
  <c r="O494" i="4"/>
  <c r="O491" i="4"/>
  <c r="O470" i="4"/>
  <c r="O468" i="4"/>
  <c r="O504" i="4"/>
  <c r="O501" i="4"/>
  <c r="O496" i="4"/>
  <c r="O493" i="4"/>
  <c r="O488" i="4"/>
  <c r="O506" i="4"/>
  <c r="O503" i="4"/>
  <c r="O498" i="4"/>
  <c r="O495" i="4"/>
  <c r="O490" i="4"/>
  <c r="O487" i="4"/>
  <c r="N484" i="4"/>
  <c r="O484" i="4"/>
  <c r="N480" i="4"/>
  <c r="O480" i="4"/>
  <c r="N476" i="4"/>
  <c r="O476" i="4"/>
  <c r="O518" i="4"/>
  <c r="O517" i="4"/>
  <c r="O516" i="4"/>
  <c r="O515" i="4"/>
  <c r="O514" i="4"/>
  <c r="O513" i="4"/>
  <c r="O512" i="4"/>
  <c r="O511" i="4"/>
  <c r="O510" i="4"/>
  <c r="O509" i="4"/>
  <c r="O508" i="4"/>
  <c r="O507" i="4"/>
  <c r="N483" i="4"/>
  <c r="O483" i="4"/>
  <c r="N479" i="4"/>
  <c r="O479" i="4"/>
  <c r="N475" i="4"/>
  <c r="O475" i="4"/>
  <c r="N505" i="4"/>
  <c r="N501" i="4"/>
  <c r="N495" i="4"/>
  <c r="N493" i="4"/>
  <c r="N491" i="4"/>
  <c r="N489" i="4"/>
  <c r="N487" i="4"/>
  <c r="O486" i="4"/>
  <c r="N482" i="4"/>
  <c r="O482" i="4"/>
  <c r="N478" i="4"/>
  <c r="O478" i="4"/>
  <c r="N474" i="4"/>
  <c r="O474" i="4"/>
  <c r="O471" i="4"/>
  <c r="O469" i="4"/>
  <c r="N503" i="4"/>
  <c r="N499" i="4"/>
  <c r="N497" i="4"/>
  <c r="N485" i="4"/>
  <c r="O485" i="4"/>
  <c r="N481" i="4"/>
  <c r="O481" i="4"/>
  <c r="N477" i="4"/>
  <c r="O477" i="4"/>
  <c r="O473" i="4"/>
  <c r="O472" i="4"/>
  <c r="K423" i="4"/>
  <c r="L423" i="4"/>
  <c r="N423" i="4" s="1"/>
  <c r="M423" i="4"/>
  <c r="P423" i="4"/>
  <c r="Q423" i="4" s="1"/>
  <c r="K424" i="4"/>
  <c r="L424" i="4"/>
  <c r="N424" i="4" s="1"/>
  <c r="M424" i="4"/>
  <c r="P424" i="4"/>
  <c r="Q424" i="4" s="1"/>
  <c r="K425" i="4"/>
  <c r="L425" i="4"/>
  <c r="N425" i="4" s="1"/>
  <c r="M425" i="4"/>
  <c r="P425" i="4"/>
  <c r="Q425" i="4" s="1"/>
  <c r="K426" i="4"/>
  <c r="L426" i="4"/>
  <c r="N426" i="4" s="1"/>
  <c r="M426" i="4"/>
  <c r="P426" i="4"/>
  <c r="Q426" i="4" s="1"/>
  <c r="K427" i="4"/>
  <c r="L427" i="4"/>
  <c r="N427" i="4" s="1"/>
  <c r="M427" i="4"/>
  <c r="P427" i="4"/>
  <c r="Q427" i="4" s="1"/>
  <c r="K428" i="4"/>
  <c r="L428" i="4"/>
  <c r="N428" i="4" s="1"/>
  <c r="M428" i="4"/>
  <c r="P428" i="4"/>
  <c r="Q428" i="4" s="1"/>
  <c r="K429" i="4"/>
  <c r="L429" i="4"/>
  <c r="N429" i="4" s="1"/>
  <c r="M429" i="4"/>
  <c r="P429" i="4"/>
  <c r="Q429" i="4" s="1"/>
  <c r="K430" i="4"/>
  <c r="L430" i="4"/>
  <c r="N430" i="4" s="1"/>
  <c r="M430" i="4"/>
  <c r="P430" i="4"/>
  <c r="Q430" i="4" s="1"/>
  <c r="K431" i="4"/>
  <c r="L431" i="4"/>
  <c r="N431" i="4" s="1"/>
  <c r="M431" i="4"/>
  <c r="P431" i="4"/>
  <c r="Q431" i="4" s="1"/>
  <c r="K432" i="4"/>
  <c r="L432" i="4"/>
  <c r="N432" i="4" s="1"/>
  <c r="M432" i="4"/>
  <c r="P432" i="4"/>
  <c r="Q432" i="4" s="1"/>
  <c r="K433" i="4"/>
  <c r="L433" i="4"/>
  <c r="N433" i="4" s="1"/>
  <c r="M433" i="4"/>
  <c r="P433" i="4"/>
  <c r="Q433" i="4" s="1"/>
  <c r="K434" i="4"/>
  <c r="L434" i="4"/>
  <c r="N434" i="4" s="1"/>
  <c r="M434" i="4"/>
  <c r="P434" i="4"/>
  <c r="Q434" i="4" s="1"/>
  <c r="K435" i="4"/>
  <c r="L435" i="4"/>
  <c r="N435" i="4" s="1"/>
  <c r="M435" i="4"/>
  <c r="P435" i="4"/>
  <c r="Q435" i="4" s="1"/>
  <c r="K436" i="4"/>
  <c r="L436" i="4"/>
  <c r="N436" i="4" s="1"/>
  <c r="M436" i="4"/>
  <c r="P436" i="4"/>
  <c r="Q436" i="4" s="1"/>
  <c r="K437" i="4"/>
  <c r="L437" i="4"/>
  <c r="N437" i="4" s="1"/>
  <c r="M437" i="4"/>
  <c r="P437" i="4"/>
  <c r="Q437" i="4" s="1"/>
  <c r="K438" i="4"/>
  <c r="L438" i="4"/>
  <c r="N438" i="4" s="1"/>
  <c r="M438" i="4"/>
  <c r="P438" i="4"/>
  <c r="Q438" i="4" s="1"/>
  <c r="K439" i="4"/>
  <c r="L439" i="4"/>
  <c r="N439" i="4" s="1"/>
  <c r="M439" i="4"/>
  <c r="P439" i="4"/>
  <c r="Q439" i="4" s="1"/>
  <c r="K440" i="4"/>
  <c r="L440" i="4"/>
  <c r="N440" i="4" s="1"/>
  <c r="M440" i="4"/>
  <c r="P440" i="4"/>
  <c r="Q440" i="4" s="1"/>
  <c r="K441" i="4"/>
  <c r="L441" i="4"/>
  <c r="N441" i="4" s="1"/>
  <c r="M441" i="4"/>
  <c r="P441" i="4"/>
  <c r="Q441" i="4" s="1"/>
  <c r="K442" i="4"/>
  <c r="L442" i="4"/>
  <c r="N442" i="4" s="1"/>
  <c r="M442" i="4"/>
  <c r="P442" i="4"/>
  <c r="Q442" i="4" s="1"/>
  <c r="K443" i="4"/>
  <c r="L443" i="4"/>
  <c r="N443" i="4" s="1"/>
  <c r="M443" i="4"/>
  <c r="P443" i="4"/>
  <c r="Q443" i="4" s="1"/>
  <c r="K444" i="4"/>
  <c r="L444" i="4"/>
  <c r="N444" i="4" s="1"/>
  <c r="M444" i="4"/>
  <c r="P444" i="4"/>
  <c r="Q444" i="4" s="1"/>
  <c r="K445" i="4"/>
  <c r="L445" i="4"/>
  <c r="N445" i="4" s="1"/>
  <c r="M445" i="4"/>
  <c r="P445" i="4"/>
  <c r="Q445" i="4" s="1"/>
  <c r="K446" i="4"/>
  <c r="L446" i="4"/>
  <c r="N446" i="4" s="1"/>
  <c r="M446" i="4"/>
  <c r="P446" i="4"/>
  <c r="Q446" i="4" s="1"/>
  <c r="K447" i="4"/>
  <c r="L447" i="4"/>
  <c r="N447" i="4" s="1"/>
  <c r="M447" i="4"/>
  <c r="P447" i="4"/>
  <c r="Q447" i="4" s="1"/>
  <c r="K448" i="4"/>
  <c r="L448" i="4"/>
  <c r="N448" i="4" s="1"/>
  <c r="M448" i="4"/>
  <c r="P448" i="4"/>
  <c r="Q448" i="4" s="1"/>
  <c r="K449" i="4"/>
  <c r="L449" i="4"/>
  <c r="N449" i="4" s="1"/>
  <c r="M449" i="4"/>
  <c r="P449" i="4"/>
  <c r="Q449" i="4" s="1"/>
  <c r="K450" i="4"/>
  <c r="L450" i="4"/>
  <c r="N450" i="4" s="1"/>
  <c r="M450" i="4"/>
  <c r="P450" i="4"/>
  <c r="Q450" i="4" s="1"/>
  <c r="K451" i="4"/>
  <c r="L451" i="4"/>
  <c r="N451" i="4" s="1"/>
  <c r="M451" i="4"/>
  <c r="P451" i="4"/>
  <c r="Q451" i="4" s="1"/>
  <c r="K452" i="4"/>
  <c r="L452" i="4"/>
  <c r="N452" i="4" s="1"/>
  <c r="M452" i="4"/>
  <c r="P452" i="4"/>
  <c r="Q452" i="4" s="1"/>
  <c r="K453" i="4"/>
  <c r="L453" i="4"/>
  <c r="N453" i="4" s="1"/>
  <c r="M453" i="4"/>
  <c r="P453" i="4"/>
  <c r="Q453" i="4" s="1"/>
  <c r="K454" i="4"/>
  <c r="L454" i="4"/>
  <c r="N454" i="4" s="1"/>
  <c r="M454" i="4"/>
  <c r="P454" i="4"/>
  <c r="Q454" i="4" s="1"/>
  <c r="K455" i="4"/>
  <c r="L455" i="4"/>
  <c r="N455" i="4" s="1"/>
  <c r="M455" i="4"/>
  <c r="P455" i="4"/>
  <c r="Q455" i="4" s="1"/>
  <c r="K456" i="4"/>
  <c r="L456" i="4"/>
  <c r="N456" i="4" s="1"/>
  <c r="M456" i="4"/>
  <c r="P456" i="4"/>
  <c r="Q456" i="4" s="1"/>
  <c r="K457" i="4"/>
  <c r="L457" i="4"/>
  <c r="N457" i="4" s="1"/>
  <c r="M457" i="4"/>
  <c r="P457" i="4"/>
  <c r="Q457" i="4" s="1"/>
  <c r="K458" i="4"/>
  <c r="L458" i="4"/>
  <c r="N458" i="4" s="1"/>
  <c r="M458" i="4"/>
  <c r="P458" i="4"/>
  <c r="Q458" i="4" s="1"/>
  <c r="K459" i="4"/>
  <c r="L459" i="4"/>
  <c r="N459" i="4" s="1"/>
  <c r="M459" i="4"/>
  <c r="P459" i="4"/>
  <c r="Q459" i="4" s="1"/>
  <c r="K460" i="4"/>
  <c r="L460" i="4"/>
  <c r="N460" i="4" s="1"/>
  <c r="M460" i="4"/>
  <c r="P460" i="4"/>
  <c r="Q460" i="4" s="1"/>
  <c r="K461" i="4"/>
  <c r="L461" i="4"/>
  <c r="N461" i="4" s="1"/>
  <c r="M461" i="4"/>
  <c r="P461" i="4"/>
  <c r="Q461" i="4" s="1"/>
  <c r="K462" i="4"/>
  <c r="L462" i="4"/>
  <c r="N462" i="4" s="1"/>
  <c r="M462" i="4"/>
  <c r="P462" i="4"/>
  <c r="Q462" i="4" s="1"/>
  <c r="K463" i="4"/>
  <c r="L463" i="4"/>
  <c r="N463" i="4" s="1"/>
  <c r="M463" i="4"/>
  <c r="P463" i="4"/>
  <c r="Q463" i="4" s="1"/>
  <c r="K464" i="4"/>
  <c r="L464" i="4"/>
  <c r="N464" i="4" s="1"/>
  <c r="M464" i="4"/>
  <c r="P464" i="4"/>
  <c r="Q464" i="4" s="1"/>
  <c r="O464" i="4" l="1"/>
  <c r="O462" i="4"/>
  <c r="O460" i="4"/>
  <c r="O459" i="4"/>
  <c r="O458" i="4"/>
  <c r="O457" i="4"/>
  <c r="O456" i="4"/>
  <c r="O455" i="4"/>
  <c r="O447" i="4"/>
  <c r="O446" i="4"/>
  <c r="O445" i="4"/>
  <c r="O443" i="4"/>
  <c r="O442" i="4"/>
  <c r="O441" i="4"/>
  <c r="O440" i="4"/>
  <c r="O439" i="4"/>
  <c r="O438" i="4"/>
  <c r="O437" i="4"/>
  <c r="O436" i="4"/>
  <c r="O435" i="4"/>
  <c r="O434" i="4"/>
  <c r="O433" i="4"/>
  <c r="O432" i="4"/>
  <c r="O431" i="4"/>
  <c r="O430" i="4"/>
  <c r="O429" i="4"/>
  <c r="O428" i="4"/>
  <c r="O427" i="4"/>
  <c r="O426" i="4"/>
  <c r="O425" i="4"/>
  <c r="O424" i="4"/>
  <c r="O423" i="4"/>
  <c r="O463" i="4"/>
  <c r="O461" i="4"/>
  <c r="O454" i="4"/>
  <c r="O453" i="4"/>
  <c r="O452" i="4"/>
  <c r="O451" i="4"/>
  <c r="O450" i="4"/>
  <c r="O449" i="4"/>
  <c r="O448" i="4"/>
  <c r="O444" i="4"/>
  <c r="K411" i="4"/>
  <c r="L411" i="4"/>
  <c r="N411" i="4" s="1"/>
  <c r="M411" i="4"/>
  <c r="P411" i="4"/>
  <c r="Q411" i="4" s="1"/>
  <c r="K412" i="4"/>
  <c r="L412" i="4"/>
  <c r="N412" i="4" s="1"/>
  <c r="M412" i="4"/>
  <c r="P412" i="4"/>
  <c r="Q412" i="4" s="1"/>
  <c r="K413" i="4"/>
  <c r="L413" i="4"/>
  <c r="N413" i="4" s="1"/>
  <c r="M413" i="4"/>
  <c r="P413" i="4"/>
  <c r="Q413" i="4" s="1"/>
  <c r="K414" i="4"/>
  <c r="L414" i="4"/>
  <c r="N414" i="4" s="1"/>
  <c r="M414" i="4"/>
  <c r="P414" i="4"/>
  <c r="Q414" i="4" s="1"/>
  <c r="K415" i="4"/>
  <c r="L415" i="4"/>
  <c r="N415" i="4" s="1"/>
  <c r="M415" i="4"/>
  <c r="P415" i="4"/>
  <c r="Q415" i="4" s="1"/>
  <c r="K416" i="4"/>
  <c r="L416" i="4"/>
  <c r="N416" i="4" s="1"/>
  <c r="M416" i="4"/>
  <c r="P416" i="4"/>
  <c r="Q416" i="4" s="1"/>
  <c r="K417" i="4"/>
  <c r="L417" i="4"/>
  <c r="N417" i="4" s="1"/>
  <c r="M417" i="4"/>
  <c r="P417" i="4"/>
  <c r="Q417" i="4" s="1"/>
  <c r="K418" i="4"/>
  <c r="L418" i="4"/>
  <c r="N418" i="4" s="1"/>
  <c r="M418" i="4"/>
  <c r="P418" i="4"/>
  <c r="Q418" i="4" s="1"/>
  <c r="K419" i="4"/>
  <c r="L419" i="4"/>
  <c r="N419" i="4" s="1"/>
  <c r="M419" i="4"/>
  <c r="P419" i="4"/>
  <c r="Q419" i="4" s="1"/>
  <c r="K420" i="4"/>
  <c r="L420" i="4"/>
  <c r="N420" i="4" s="1"/>
  <c r="M420" i="4"/>
  <c r="P420" i="4"/>
  <c r="Q420" i="4" s="1"/>
  <c r="K421" i="4"/>
  <c r="L421" i="4"/>
  <c r="N421" i="4" s="1"/>
  <c r="M421" i="4"/>
  <c r="P421" i="4"/>
  <c r="Q421" i="4" s="1"/>
  <c r="K422" i="4"/>
  <c r="L422" i="4"/>
  <c r="N422" i="4" s="1"/>
  <c r="M422" i="4"/>
  <c r="P422" i="4"/>
  <c r="Q422" i="4" s="1"/>
  <c r="O422" i="4" l="1"/>
  <c r="O421" i="4"/>
  <c r="O420" i="4"/>
  <c r="O419" i="4"/>
  <c r="O418" i="4"/>
  <c r="O417" i="4"/>
  <c r="O416" i="4"/>
  <c r="O415" i="4"/>
  <c r="O414" i="4"/>
  <c r="O413" i="4"/>
  <c r="O412" i="4"/>
  <c r="O411" i="4"/>
  <c r="K298" i="4"/>
  <c r="L298" i="4"/>
  <c r="M298" i="4"/>
  <c r="P298" i="4"/>
  <c r="Q298" i="4" s="1"/>
  <c r="K299" i="4"/>
  <c r="L299" i="4"/>
  <c r="M299" i="4"/>
  <c r="P299" i="4"/>
  <c r="Q299" i="4" s="1"/>
  <c r="K300" i="4"/>
  <c r="L300" i="4"/>
  <c r="M300" i="4"/>
  <c r="P300" i="4"/>
  <c r="Q300" i="4" s="1"/>
  <c r="K301" i="4"/>
  <c r="L301" i="4"/>
  <c r="M301" i="4"/>
  <c r="P301" i="4"/>
  <c r="Q301" i="4" s="1"/>
  <c r="K302" i="4"/>
  <c r="L302" i="4"/>
  <c r="M302" i="4"/>
  <c r="P302" i="4"/>
  <c r="Q302" i="4" s="1"/>
  <c r="K303" i="4"/>
  <c r="L303" i="4"/>
  <c r="M303" i="4"/>
  <c r="P303" i="4"/>
  <c r="Q303" i="4" s="1"/>
  <c r="K304" i="4"/>
  <c r="L304" i="4"/>
  <c r="M304" i="4"/>
  <c r="P304" i="4"/>
  <c r="Q304" i="4" s="1"/>
  <c r="K305" i="4"/>
  <c r="L305" i="4"/>
  <c r="M305" i="4"/>
  <c r="P305" i="4"/>
  <c r="Q305" i="4" s="1"/>
  <c r="K306" i="4"/>
  <c r="L306" i="4"/>
  <c r="M306" i="4"/>
  <c r="P306" i="4"/>
  <c r="Q306" i="4" s="1"/>
  <c r="K307" i="4"/>
  <c r="L307" i="4"/>
  <c r="M307" i="4"/>
  <c r="P307" i="4"/>
  <c r="Q307" i="4" s="1"/>
  <c r="K308" i="4"/>
  <c r="L308" i="4"/>
  <c r="M308" i="4"/>
  <c r="P308" i="4"/>
  <c r="Q308" i="4" s="1"/>
  <c r="K309" i="4"/>
  <c r="L309" i="4"/>
  <c r="M309" i="4"/>
  <c r="P309" i="4"/>
  <c r="Q309" i="4" s="1"/>
  <c r="K310" i="4"/>
  <c r="L310" i="4"/>
  <c r="M310" i="4"/>
  <c r="P310" i="4"/>
  <c r="Q310" i="4" s="1"/>
  <c r="K311" i="4"/>
  <c r="L311" i="4"/>
  <c r="M311" i="4"/>
  <c r="P311" i="4"/>
  <c r="Q311" i="4" s="1"/>
  <c r="K312" i="4"/>
  <c r="L312" i="4"/>
  <c r="M312" i="4"/>
  <c r="P312" i="4"/>
  <c r="Q312" i="4" s="1"/>
  <c r="K313" i="4"/>
  <c r="L313" i="4"/>
  <c r="M313" i="4"/>
  <c r="P313" i="4"/>
  <c r="Q313" i="4" s="1"/>
  <c r="K314" i="4"/>
  <c r="L314" i="4"/>
  <c r="M314" i="4"/>
  <c r="P314" i="4"/>
  <c r="Q314" i="4" s="1"/>
  <c r="K315" i="4"/>
  <c r="L315" i="4"/>
  <c r="M315" i="4"/>
  <c r="P315" i="4"/>
  <c r="Q315" i="4" s="1"/>
  <c r="K316" i="4"/>
  <c r="L316" i="4"/>
  <c r="M316" i="4"/>
  <c r="P316" i="4"/>
  <c r="Q316" i="4" s="1"/>
  <c r="K317" i="4"/>
  <c r="L317" i="4"/>
  <c r="M317" i="4"/>
  <c r="P317" i="4"/>
  <c r="Q317" i="4" s="1"/>
  <c r="K318" i="4"/>
  <c r="L318" i="4"/>
  <c r="M318" i="4"/>
  <c r="P318" i="4"/>
  <c r="Q318" i="4" s="1"/>
  <c r="K319" i="4"/>
  <c r="L319" i="4"/>
  <c r="M319" i="4"/>
  <c r="P319" i="4"/>
  <c r="Q319" i="4" s="1"/>
  <c r="K320" i="4"/>
  <c r="L320" i="4"/>
  <c r="M320" i="4"/>
  <c r="P320" i="4"/>
  <c r="Q320" i="4" s="1"/>
  <c r="K321" i="4"/>
  <c r="L321" i="4"/>
  <c r="M321" i="4"/>
  <c r="P321" i="4"/>
  <c r="Q321" i="4" s="1"/>
  <c r="K322" i="4"/>
  <c r="L322" i="4"/>
  <c r="N322" i="4" s="1"/>
  <c r="M322" i="4"/>
  <c r="P322" i="4"/>
  <c r="Q322" i="4" s="1"/>
  <c r="K323" i="4"/>
  <c r="L323" i="4"/>
  <c r="N323" i="4" s="1"/>
  <c r="M323" i="4"/>
  <c r="P323" i="4"/>
  <c r="Q323" i="4" s="1"/>
  <c r="K324" i="4"/>
  <c r="L324" i="4"/>
  <c r="M324" i="4"/>
  <c r="P324" i="4"/>
  <c r="Q324" i="4" s="1"/>
  <c r="K325" i="4"/>
  <c r="L325" i="4"/>
  <c r="M325" i="4"/>
  <c r="P325" i="4"/>
  <c r="Q325" i="4" s="1"/>
  <c r="K326" i="4"/>
  <c r="L326" i="4"/>
  <c r="N326" i="4" s="1"/>
  <c r="M326" i="4"/>
  <c r="P326" i="4"/>
  <c r="Q326" i="4" s="1"/>
  <c r="K327" i="4"/>
  <c r="L327" i="4"/>
  <c r="N327" i="4" s="1"/>
  <c r="M327" i="4"/>
  <c r="P327" i="4"/>
  <c r="Q327" i="4" s="1"/>
  <c r="K328" i="4"/>
  <c r="L328" i="4"/>
  <c r="M328" i="4"/>
  <c r="P328" i="4"/>
  <c r="Q328" i="4" s="1"/>
  <c r="K329" i="4"/>
  <c r="L329" i="4"/>
  <c r="M329" i="4"/>
  <c r="P329" i="4"/>
  <c r="Q329" i="4" s="1"/>
  <c r="K330" i="4"/>
  <c r="L330" i="4"/>
  <c r="N330" i="4" s="1"/>
  <c r="M330" i="4"/>
  <c r="P330" i="4"/>
  <c r="Q330" i="4" s="1"/>
  <c r="K331" i="4"/>
  <c r="L331" i="4"/>
  <c r="N331" i="4" s="1"/>
  <c r="M331" i="4"/>
  <c r="P331" i="4"/>
  <c r="Q331" i="4" s="1"/>
  <c r="K332" i="4"/>
  <c r="L332" i="4"/>
  <c r="M332" i="4"/>
  <c r="P332" i="4"/>
  <c r="Q332" i="4" s="1"/>
  <c r="K333" i="4"/>
  <c r="L333" i="4"/>
  <c r="M333" i="4"/>
  <c r="P333" i="4"/>
  <c r="Q333" i="4" s="1"/>
  <c r="K334" i="4"/>
  <c r="L334" i="4"/>
  <c r="N334" i="4" s="1"/>
  <c r="M334" i="4"/>
  <c r="P334" i="4"/>
  <c r="Q334" i="4" s="1"/>
  <c r="K335" i="4"/>
  <c r="L335" i="4"/>
  <c r="M335" i="4"/>
  <c r="P335" i="4"/>
  <c r="Q335" i="4" s="1"/>
  <c r="K336" i="4"/>
  <c r="L336" i="4"/>
  <c r="N336" i="4" s="1"/>
  <c r="M336" i="4"/>
  <c r="P336" i="4"/>
  <c r="Q336" i="4" s="1"/>
  <c r="K337" i="4"/>
  <c r="L337" i="4"/>
  <c r="N337" i="4" s="1"/>
  <c r="M337" i="4"/>
  <c r="P337" i="4"/>
  <c r="Q337" i="4" s="1"/>
  <c r="K338" i="4"/>
  <c r="L338" i="4"/>
  <c r="M338" i="4"/>
  <c r="P338" i="4"/>
  <c r="Q338" i="4" s="1"/>
  <c r="K339" i="4"/>
  <c r="L339" i="4"/>
  <c r="M339" i="4"/>
  <c r="P339" i="4"/>
  <c r="Q339" i="4" s="1"/>
  <c r="K340" i="4"/>
  <c r="L340" i="4"/>
  <c r="N340" i="4" s="1"/>
  <c r="M340" i="4"/>
  <c r="P340" i="4"/>
  <c r="Q340" i="4" s="1"/>
  <c r="K341" i="4"/>
  <c r="L341" i="4"/>
  <c r="N341" i="4" s="1"/>
  <c r="M341" i="4"/>
  <c r="P341" i="4"/>
  <c r="Q341" i="4" s="1"/>
  <c r="K342" i="4"/>
  <c r="L342" i="4"/>
  <c r="M342" i="4"/>
  <c r="P342" i="4"/>
  <c r="Q342" i="4" s="1"/>
  <c r="K343" i="4"/>
  <c r="L343" i="4"/>
  <c r="M343" i="4"/>
  <c r="P343" i="4"/>
  <c r="Q343" i="4" s="1"/>
  <c r="K344" i="4"/>
  <c r="L344" i="4"/>
  <c r="N344" i="4" s="1"/>
  <c r="M344" i="4"/>
  <c r="P344" i="4"/>
  <c r="Q344" i="4" s="1"/>
  <c r="K345" i="4"/>
  <c r="L345" i="4"/>
  <c r="N345" i="4" s="1"/>
  <c r="M345" i="4"/>
  <c r="P345" i="4"/>
  <c r="Q345" i="4" s="1"/>
  <c r="K346" i="4"/>
  <c r="L346" i="4"/>
  <c r="M346" i="4"/>
  <c r="P346" i="4"/>
  <c r="Q346" i="4" s="1"/>
  <c r="K347" i="4"/>
  <c r="L347" i="4"/>
  <c r="N347" i="4" s="1"/>
  <c r="M347" i="4"/>
  <c r="P347" i="4"/>
  <c r="Q347" i="4" s="1"/>
  <c r="K348" i="4"/>
  <c r="L348" i="4"/>
  <c r="M348" i="4"/>
  <c r="P348" i="4"/>
  <c r="Q348" i="4" s="1"/>
  <c r="K349" i="4"/>
  <c r="L349" i="4"/>
  <c r="N349" i="4" s="1"/>
  <c r="M349" i="4"/>
  <c r="P349" i="4"/>
  <c r="Q349" i="4" s="1"/>
  <c r="K350" i="4"/>
  <c r="L350" i="4"/>
  <c r="N350" i="4" s="1"/>
  <c r="M350" i="4"/>
  <c r="P350" i="4"/>
  <c r="Q350" i="4" s="1"/>
  <c r="K351" i="4"/>
  <c r="L351" i="4"/>
  <c r="N351" i="4" s="1"/>
  <c r="M351" i="4"/>
  <c r="P351" i="4"/>
  <c r="Q351" i="4" s="1"/>
  <c r="K352" i="4"/>
  <c r="L352" i="4"/>
  <c r="M352" i="4"/>
  <c r="P352" i="4"/>
  <c r="Q352" i="4" s="1"/>
  <c r="K353" i="4"/>
  <c r="L353" i="4"/>
  <c r="M353" i="4"/>
  <c r="P353" i="4"/>
  <c r="Q353" i="4" s="1"/>
  <c r="K354" i="4"/>
  <c r="L354" i="4"/>
  <c r="N354" i="4" s="1"/>
  <c r="M354" i="4"/>
  <c r="P354" i="4"/>
  <c r="Q354" i="4" s="1"/>
  <c r="K355" i="4"/>
  <c r="L355" i="4"/>
  <c r="N355" i="4" s="1"/>
  <c r="M355" i="4"/>
  <c r="P355" i="4"/>
  <c r="Q355" i="4" s="1"/>
  <c r="K356" i="4"/>
  <c r="L356" i="4"/>
  <c r="M356" i="4"/>
  <c r="P356" i="4"/>
  <c r="Q356" i="4" s="1"/>
  <c r="K357" i="4"/>
  <c r="L357" i="4"/>
  <c r="M357" i="4"/>
  <c r="P357" i="4"/>
  <c r="Q357" i="4" s="1"/>
  <c r="K358" i="4"/>
  <c r="L358" i="4"/>
  <c r="N358" i="4" s="1"/>
  <c r="M358" i="4"/>
  <c r="P358" i="4"/>
  <c r="Q358" i="4" s="1"/>
  <c r="K359" i="4"/>
  <c r="L359" i="4"/>
  <c r="N359" i="4" s="1"/>
  <c r="M359" i="4"/>
  <c r="P359" i="4"/>
  <c r="Q359" i="4" s="1"/>
  <c r="K360" i="4"/>
  <c r="L360" i="4"/>
  <c r="M360" i="4"/>
  <c r="P360" i="4"/>
  <c r="Q360" i="4" s="1"/>
  <c r="K361" i="4"/>
  <c r="L361" i="4"/>
  <c r="M361" i="4"/>
  <c r="P361" i="4"/>
  <c r="Q361" i="4" s="1"/>
  <c r="K362" i="4"/>
  <c r="L362" i="4"/>
  <c r="N362" i="4" s="1"/>
  <c r="M362" i="4"/>
  <c r="P362" i="4"/>
  <c r="Q362" i="4" s="1"/>
  <c r="K363" i="4"/>
  <c r="L363" i="4"/>
  <c r="M363" i="4"/>
  <c r="P363" i="4"/>
  <c r="Q363" i="4" s="1"/>
  <c r="K364" i="4"/>
  <c r="L364" i="4"/>
  <c r="N364" i="4" s="1"/>
  <c r="M364" i="4"/>
  <c r="P364" i="4"/>
  <c r="Q364" i="4" s="1"/>
  <c r="K365" i="4"/>
  <c r="L365" i="4"/>
  <c r="N365" i="4" s="1"/>
  <c r="M365" i="4"/>
  <c r="P365" i="4"/>
  <c r="Q365" i="4" s="1"/>
  <c r="K366" i="4"/>
  <c r="L366" i="4"/>
  <c r="M366" i="4"/>
  <c r="P366" i="4"/>
  <c r="Q366" i="4" s="1"/>
  <c r="K367" i="4"/>
  <c r="L367" i="4"/>
  <c r="N367" i="4" s="1"/>
  <c r="M367" i="4"/>
  <c r="P367" i="4"/>
  <c r="Q367" i="4" s="1"/>
  <c r="K368" i="4"/>
  <c r="L368" i="4"/>
  <c r="M368" i="4"/>
  <c r="P368" i="4"/>
  <c r="Q368" i="4" s="1"/>
  <c r="K369" i="4"/>
  <c r="L369" i="4"/>
  <c r="M369" i="4"/>
  <c r="P369" i="4"/>
  <c r="Q369" i="4" s="1"/>
  <c r="K370" i="4"/>
  <c r="L370" i="4"/>
  <c r="M370" i="4"/>
  <c r="P370" i="4"/>
  <c r="Q370" i="4" s="1"/>
  <c r="K371" i="4"/>
  <c r="L371" i="4"/>
  <c r="N371" i="4" s="1"/>
  <c r="M371" i="4"/>
  <c r="P371" i="4"/>
  <c r="Q371" i="4" s="1"/>
  <c r="K372" i="4"/>
  <c r="L372" i="4"/>
  <c r="M372" i="4"/>
  <c r="P372" i="4"/>
  <c r="Q372" i="4" s="1"/>
  <c r="K373" i="4"/>
  <c r="L373" i="4"/>
  <c r="M373" i="4"/>
  <c r="P373" i="4"/>
  <c r="Q373" i="4" s="1"/>
  <c r="K374" i="4"/>
  <c r="L374" i="4"/>
  <c r="M374" i="4"/>
  <c r="P374" i="4"/>
  <c r="Q374" i="4" s="1"/>
  <c r="K375" i="4"/>
  <c r="L375" i="4"/>
  <c r="N375" i="4" s="1"/>
  <c r="M375" i="4"/>
  <c r="P375" i="4"/>
  <c r="Q375" i="4" s="1"/>
  <c r="K376" i="4"/>
  <c r="L376" i="4"/>
  <c r="N376" i="4" s="1"/>
  <c r="M376" i="4"/>
  <c r="P376" i="4"/>
  <c r="Q376" i="4" s="1"/>
  <c r="K377" i="4"/>
  <c r="L377" i="4"/>
  <c r="N377" i="4" s="1"/>
  <c r="M377" i="4"/>
  <c r="P377" i="4"/>
  <c r="Q377" i="4" s="1"/>
  <c r="K378" i="4"/>
  <c r="L378" i="4"/>
  <c r="M378" i="4"/>
  <c r="P378" i="4"/>
  <c r="Q378" i="4" s="1"/>
  <c r="K379" i="4"/>
  <c r="L379" i="4"/>
  <c r="M379" i="4"/>
  <c r="P379" i="4"/>
  <c r="Q379" i="4" s="1"/>
  <c r="K380" i="4"/>
  <c r="L380" i="4"/>
  <c r="N380" i="4" s="1"/>
  <c r="M380" i="4"/>
  <c r="P380" i="4"/>
  <c r="Q380" i="4" s="1"/>
  <c r="K381" i="4"/>
  <c r="L381" i="4"/>
  <c r="M381" i="4"/>
  <c r="P381" i="4"/>
  <c r="Q381" i="4" s="1"/>
  <c r="K382" i="4"/>
  <c r="L382" i="4"/>
  <c r="M382" i="4"/>
  <c r="P382" i="4"/>
  <c r="Q382" i="4" s="1"/>
  <c r="K383" i="4"/>
  <c r="L383" i="4"/>
  <c r="M383" i="4"/>
  <c r="P383" i="4"/>
  <c r="Q383" i="4" s="1"/>
  <c r="K384" i="4"/>
  <c r="L384" i="4"/>
  <c r="M384" i="4"/>
  <c r="P384" i="4"/>
  <c r="Q384" i="4" s="1"/>
  <c r="K385" i="4"/>
  <c r="L385" i="4"/>
  <c r="N385" i="4" s="1"/>
  <c r="M385" i="4"/>
  <c r="P385" i="4"/>
  <c r="Q385" i="4" s="1"/>
  <c r="K386" i="4"/>
  <c r="L386" i="4"/>
  <c r="M386" i="4"/>
  <c r="P386" i="4"/>
  <c r="Q386" i="4" s="1"/>
  <c r="K387" i="4"/>
  <c r="L387" i="4"/>
  <c r="N387" i="4" s="1"/>
  <c r="M387" i="4"/>
  <c r="P387" i="4"/>
  <c r="Q387" i="4" s="1"/>
  <c r="K388" i="4"/>
  <c r="L388" i="4"/>
  <c r="M388" i="4"/>
  <c r="P388" i="4"/>
  <c r="Q388" i="4" s="1"/>
  <c r="K389" i="4"/>
  <c r="L389" i="4"/>
  <c r="N389" i="4" s="1"/>
  <c r="M389" i="4"/>
  <c r="P389" i="4"/>
  <c r="Q389" i="4" s="1"/>
  <c r="K390" i="4"/>
  <c r="L390" i="4"/>
  <c r="M390" i="4"/>
  <c r="P390" i="4"/>
  <c r="Q390" i="4" s="1"/>
  <c r="K391" i="4"/>
  <c r="L391" i="4"/>
  <c r="N391" i="4" s="1"/>
  <c r="M391" i="4"/>
  <c r="P391" i="4"/>
  <c r="Q391" i="4" s="1"/>
  <c r="K392" i="4"/>
  <c r="L392" i="4"/>
  <c r="M392" i="4"/>
  <c r="P392" i="4"/>
  <c r="Q392" i="4" s="1"/>
  <c r="K393" i="4"/>
  <c r="L393" i="4"/>
  <c r="N393" i="4" s="1"/>
  <c r="M393" i="4"/>
  <c r="P393" i="4"/>
  <c r="Q393" i="4" s="1"/>
  <c r="K394" i="4"/>
  <c r="L394" i="4"/>
  <c r="M394" i="4"/>
  <c r="P394" i="4"/>
  <c r="Q394" i="4" s="1"/>
  <c r="K395" i="4"/>
  <c r="L395" i="4"/>
  <c r="N395" i="4" s="1"/>
  <c r="M395" i="4"/>
  <c r="P395" i="4"/>
  <c r="Q395" i="4" s="1"/>
  <c r="K396" i="4"/>
  <c r="L396" i="4"/>
  <c r="N396" i="4" s="1"/>
  <c r="M396" i="4"/>
  <c r="P396" i="4"/>
  <c r="Q396" i="4" s="1"/>
  <c r="K397" i="4"/>
  <c r="L397" i="4"/>
  <c r="N397" i="4" s="1"/>
  <c r="M397" i="4"/>
  <c r="P397" i="4"/>
  <c r="Q397" i="4" s="1"/>
  <c r="K398" i="4"/>
  <c r="L398" i="4"/>
  <c r="N398" i="4" s="1"/>
  <c r="M398" i="4"/>
  <c r="P398" i="4"/>
  <c r="Q398" i="4" s="1"/>
  <c r="K399" i="4"/>
  <c r="L399" i="4"/>
  <c r="N399" i="4" s="1"/>
  <c r="M399" i="4"/>
  <c r="P399" i="4"/>
  <c r="Q399" i="4" s="1"/>
  <c r="K400" i="4"/>
  <c r="L400" i="4"/>
  <c r="N400" i="4" s="1"/>
  <c r="M400" i="4"/>
  <c r="P400" i="4"/>
  <c r="Q400" i="4" s="1"/>
  <c r="K401" i="4"/>
  <c r="L401" i="4"/>
  <c r="N401" i="4" s="1"/>
  <c r="M401" i="4"/>
  <c r="P401" i="4"/>
  <c r="Q401" i="4" s="1"/>
  <c r="K402" i="4"/>
  <c r="L402" i="4"/>
  <c r="N402" i="4" s="1"/>
  <c r="M402" i="4"/>
  <c r="P402" i="4"/>
  <c r="Q402" i="4" s="1"/>
  <c r="K403" i="4"/>
  <c r="L403" i="4"/>
  <c r="N403" i="4" s="1"/>
  <c r="M403" i="4"/>
  <c r="P403" i="4"/>
  <c r="Q403" i="4" s="1"/>
  <c r="K404" i="4"/>
  <c r="L404" i="4"/>
  <c r="N404" i="4" s="1"/>
  <c r="M404" i="4"/>
  <c r="P404" i="4"/>
  <c r="Q404" i="4" s="1"/>
  <c r="K405" i="4"/>
  <c r="L405" i="4"/>
  <c r="N405" i="4" s="1"/>
  <c r="M405" i="4"/>
  <c r="P405" i="4"/>
  <c r="Q405" i="4" s="1"/>
  <c r="K406" i="4"/>
  <c r="L406" i="4"/>
  <c r="N406" i="4" s="1"/>
  <c r="M406" i="4"/>
  <c r="P406" i="4"/>
  <c r="Q406" i="4" s="1"/>
  <c r="K407" i="4"/>
  <c r="L407" i="4"/>
  <c r="N407" i="4" s="1"/>
  <c r="M407" i="4"/>
  <c r="P407" i="4"/>
  <c r="Q407" i="4" s="1"/>
  <c r="K408" i="4"/>
  <c r="L408" i="4"/>
  <c r="N408" i="4" s="1"/>
  <c r="M408" i="4"/>
  <c r="P408" i="4"/>
  <c r="Q408" i="4" s="1"/>
  <c r="K409" i="4"/>
  <c r="L409" i="4"/>
  <c r="N409" i="4" s="1"/>
  <c r="M409" i="4"/>
  <c r="P409" i="4"/>
  <c r="Q409" i="4" s="1"/>
  <c r="K410" i="4"/>
  <c r="L410" i="4"/>
  <c r="N410" i="4" s="1"/>
  <c r="M410" i="4"/>
  <c r="P410" i="4"/>
  <c r="Q410" i="4" s="1"/>
  <c r="O350" i="4" l="1"/>
  <c r="O349" i="4"/>
  <c r="O347" i="4"/>
  <c r="O337" i="4"/>
  <c r="O336" i="4"/>
  <c r="O334" i="4"/>
  <c r="O326" i="4"/>
  <c r="O344" i="4"/>
  <c r="O327" i="4"/>
  <c r="O345" i="4"/>
  <c r="O322" i="4"/>
  <c r="O341" i="4"/>
  <c r="O340" i="4"/>
  <c r="O331" i="4"/>
  <c r="O330" i="4"/>
  <c r="O323" i="4"/>
  <c r="O355" i="4"/>
  <c r="O354" i="4"/>
  <c r="O351" i="4"/>
  <c r="O394" i="4"/>
  <c r="O386" i="4"/>
  <c r="O382" i="4"/>
  <c r="O378" i="4"/>
  <c r="O373" i="4"/>
  <c r="O370" i="4"/>
  <c r="O366" i="4"/>
  <c r="O361" i="4"/>
  <c r="O403" i="4"/>
  <c r="O401" i="4"/>
  <c r="O398" i="4"/>
  <c r="O397" i="4"/>
  <c r="O383" i="4"/>
  <c r="O374" i="4"/>
  <c r="O363" i="4"/>
  <c r="O372" i="4"/>
  <c r="O409" i="4"/>
  <c r="O406" i="4"/>
  <c r="O402" i="4"/>
  <c r="O399" i="4"/>
  <c r="O396" i="4"/>
  <c r="O388" i="4"/>
  <c r="O379" i="4"/>
  <c r="O368" i="4"/>
  <c r="O390" i="4"/>
  <c r="O381" i="4"/>
  <c r="O410" i="4"/>
  <c r="O408" i="4"/>
  <c r="O407" i="4"/>
  <c r="O405" i="4"/>
  <c r="O404" i="4"/>
  <c r="O400" i="4"/>
  <c r="O395" i="4"/>
  <c r="O392" i="4"/>
  <c r="O384" i="4"/>
  <c r="O369" i="4"/>
  <c r="O360" i="4"/>
  <c r="O359" i="4"/>
  <c r="N356" i="4"/>
  <c r="O356" i="4"/>
  <c r="N339" i="4"/>
  <c r="O339" i="4"/>
  <c r="N325" i="4"/>
  <c r="O325" i="4"/>
  <c r="N328" i="4"/>
  <c r="O328" i="4"/>
  <c r="N321" i="4"/>
  <c r="O321" i="4"/>
  <c r="N318" i="4"/>
  <c r="O318" i="4"/>
  <c r="N315" i="4"/>
  <c r="O315" i="4"/>
  <c r="N313" i="4"/>
  <c r="O313" i="4"/>
  <c r="N310" i="4"/>
  <c r="O310" i="4"/>
  <c r="N306" i="4"/>
  <c r="O306" i="4"/>
  <c r="N300" i="4"/>
  <c r="O300" i="4"/>
  <c r="O393" i="4"/>
  <c r="N392" i="4"/>
  <c r="O389" i="4"/>
  <c r="N388" i="4"/>
  <c r="O385" i="4"/>
  <c r="N384" i="4"/>
  <c r="N382" i="4"/>
  <c r="N381" i="4"/>
  <c r="N378" i="4"/>
  <c r="O377" i="4"/>
  <c r="O375" i="4"/>
  <c r="N374" i="4"/>
  <c r="N372" i="4"/>
  <c r="O371" i="4"/>
  <c r="N370" i="4"/>
  <c r="N369" i="4"/>
  <c r="N368" i="4"/>
  <c r="O367" i="4"/>
  <c r="N366" i="4"/>
  <c r="O365" i="4"/>
  <c r="O364" i="4"/>
  <c r="N363" i="4"/>
  <c r="O362" i="4"/>
  <c r="N361" i="4"/>
  <c r="N360" i="4"/>
  <c r="O358" i="4"/>
  <c r="N346" i="4"/>
  <c r="O346" i="4"/>
  <c r="N338" i="4"/>
  <c r="O338" i="4"/>
  <c r="N333" i="4"/>
  <c r="O333" i="4"/>
  <c r="N324" i="4"/>
  <c r="O324" i="4"/>
  <c r="N332" i="4"/>
  <c r="O332" i="4"/>
  <c r="N357" i="4"/>
  <c r="O357" i="4"/>
  <c r="N353" i="4"/>
  <c r="O353" i="4"/>
  <c r="N342" i="4"/>
  <c r="O342" i="4"/>
  <c r="N316" i="4"/>
  <c r="O316" i="4"/>
  <c r="N311" i="4"/>
  <c r="O311" i="4"/>
  <c r="N308" i="4"/>
  <c r="O308" i="4"/>
  <c r="N303" i="4"/>
  <c r="O303" i="4"/>
  <c r="N301" i="4"/>
  <c r="O301" i="4"/>
  <c r="N298" i="4"/>
  <c r="O298" i="4"/>
  <c r="N394" i="4"/>
  <c r="O391" i="4"/>
  <c r="N390" i="4"/>
  <c r="O387" i="4"/>
  <c r="N386" i="4"/>
  <c r="N383" i="4"/>
  <c r="O380" i="4"/>
  <c r="N379" i="4"/>
  <c r="O376" i="4"/>
  <c r="N373" i="4"/>
  <c r="N352" i="4"/>
  <c r="O352" i="4"/>
  <c r="N348" i="4"/>
  <c r="O348" i="4"/>
  <c r="N343" i="4"/>
  <c r="O343" i="4"/>
  <c r="N335" i="4"/>
  <c r="O335" i="4"/>
  <c r="N329" i="4"/>
  <c r="O329" i="4"/>
  <c r="N320" i="4"/>
  <c r="O320" i="4"/>
  <c r="N319" i="4"/>
  <c r="O319" i="4"/>
  <c r="N317" i="4"/>
  <c r="O317" i="4"/>
  <c r="N314" i="4"/>
  <c r="O314" i="4"/>
  <c r="N312" i="4"/>
  <c r="O312" i="4"/>
  <c r="N309" i="4"/>
  <c r="O309" i="4"/>
  <c r="N307" i="4"/>
  <c r="O307" i="4"/>
  <c r="N305" i="4"/>
  <c r="O305" i="4"/>
  <c r="N304" i="4"/>
  <c r="O304" i="4"/>
  <c r="N302" i="4"/>
  <c r="O302" i="4"/>
  <c r="N299" i="4"/>
  <c r="O299" i="4"/>
  <c r="K286" i="4" l="1"/>
  <c r="L286" i="4"/>
  <c r="N286" i="4" s="1"/>
  <c r="M286" i="4"/>
  <c r="P286" i="4"/>
  <c r="Q286" i="4" s="1"/>
  <c r="K287" i="4"/>
  <c r="L287" i="4"/>
  <c r="N287" i="4" s="1"/>
  <c r="M287" i="4"/>
  <c r="P287" i="4"/>
  <c r="Q287" i="4" s="1"/>
  <c r="K288" i="4"/>
  <c r="L288" i="4"/>
  <c r="N288" i="4" s="1"/>
  <c r="M288" i="4"/>
  <c r="P288" i="4"/>
  <c r="Q288" i="4" s="1"/>
  <c r="K289" i="4"/>
  <c r="L289" i="4"/>
  <c r="N289" i="4" s="1"/>
  <c r="M289" i="4"/>
  <c r="P289" i="4"/>
  <c r="Q289" i="4" s="1"/>
  <c r="K290" i="4"/>
  <c r="L290" i="4"/>
  <c r="N290" i="4" s="1"/>
  <c r="M290" i="4"/>
  <c r="P290" i="4"/>
  <c r="Q290" i="4" s="1"/>
  <c r="K291" i="4"/>
  <c r="L291" i="4"/>
  <c r="N291" i="4" s="1"/>
  <c r="M291" i="4"/>
  <c r="P291" i="4"/>
  <c r="Q291" i="4" s="1"/>
  <c r="K292" i="4"/>
  <c r="L292" i="4"/>
  <c r="N292" i="4" s="1"/>
  <c r="M292" i="4"/>
  <c r="P292" i="4"/>
  <c r="Q292" i="4" s="1"/>
  <c r="K293" i="4"/>
  <c r="L293" i="4"/>
  <c r="N293" i="4" s="1"/>
  <c r="M293" i="4"/>
  <c r="P293" i="4"/>
  <c r="Q293" i="4" s="1"/>
  <c r="K294" i="4"/>
  <c r="L294" i="4"/>
  <c r="N294" i="4" s="1"/>
  <c r="M294" i="4"/>
  <c r="P294" i="4"/>
  <c r="Q294" i="4" s="1"/>
  <c r="K295" i="4"/>
  <c r="L295" i="4"/>
  <c r="N295" i="4" s="1"/>
  <c r="M295" i="4"/>
  <c r="P295" i="4"/>
  <c r="Q295" i="4" s="1"/>
  <c r="K296" i="4"/>
  <c r="L296" i="4"/>
  <c r="N296" i="4" s="1"/>
  <c r="M296" i="4"/>
  <c r="P296" i="4"/>
  <c r="Q296" i="4" s="1"/>
  <c r="K297" i="4"/>
  <c r="L297" i="4"/>
  <c r="N297" i="4" s="1"/>
  <c r="M297" i="4"/>
  <c r="P297" i="4"/>
  <c r="Q297" i="4" s="1"/>
  <c r="O296" i="4" l="1"/>
  <c r="O295" i="4"/>
  <c r="O294" i="4"/>
  <c r="O293" i="4"/>
  <c r="O292" i="4"/>
  <c r="O291" i="4"/>
  <c r="O290" i="4"/>
  <c r="O289" i="4"/>
  <c r="O288" i="4"/>
  <c r="O287" i="4"/>
  <c r="O286" i="4"/>
  <c r="O297" i="4"/>
  <c r="K174" i="4"/>
  <c r="L174" i="4"/>
  <c r="N174" i="4" s="1"/>
  <c r="M174" i="4"/>
  <c r="P174" i="4"/>
  <c r="Q174" i="4" s="1"/>
  <c r="K175" i="4"/>
  <c r="L175" i="4"/>
  <c r="N175" i="4" s="1"/>
  <c r="M175" i="4"/>
  <c r="P175" i="4"/>
  <c r="Q175" i="4" s="1"/>
  <c r="K176" i="4"/>
  <c r="L176" i="4"/>
  <c r="M176" i="4"/>
  <c r="P176" i="4"/>
  <c r="Q176" i="4" s="1"/>
  <c r="K177" i="4"/>
  <c r="L177" i="4"/>
  <c r="M177" i="4"/>
  <c r="P177" i="4"/>
  <c r="Q177" i="4" s="1"/>
  <c r="K178" i="4"/>
  <c r="L178" i="4"/>
  <c r="M178" i="4"/>
  <c r="P178" i="4"/>
  <c r="Q178" i="4" s="1"/>
  <c r="K179" i="4"/>
  <c r="L179" i="4"/>
  <c r="M179" i="4"/>
  <c r="P179" i="4"/>
  <c r="Q179" i="4" s="1"/>
  <c r="K180" i="4"/>
  <c r="L180" i="4"/>
  <c r="M180" i="4"/>
  <c r="P180" i="4"/>
  <c r="Q180" i="4" s="1"/>
  <c r="K181" i="4"/>
  <c r="L181" i="4"/>
  <c r="M181" i="4"/>
  <c r="P181" i="4"/>
  <c r="Q181" i="4" s="1"/>
  <c r="K182" i="4"/>
  <c r="L182" i="4"/>
  <c r="M182" i="4"/>
  <c r="P182" i="4"/>
  <c r="Q182" i="4" s="1"/>
  <c r="K183" i="4"/>
  <c r="L183" i="4"/>
  <c r="M183" i="4"/>
  <c r="P183" i="4"/>
  <c r="Q183" i="4" s="1"/>
  <c r="K184" i="4"/>
  <c r="L184" i="4"/>
  <c r="M184" i="4"/>
  <c r="P184" i="4"/>
  <c r="Q184" i="4" s="1"/>
  <c r="K185" i="4"/>
  <c r="L185" i="4"/>
  <c r="M185" i="4"/>
  <c r="P185" i="4"/>
  <c r="Q185" i="4" s="1"/>
  <c r="K186" i="4"/>
  <c r="L186" i="4"/>
  <c r="M186" i="4"/>
  <c r="P186" i="4"/>
  <c r="Q186" i="4" s="1"/>
  <c r="K187" i="4"/>
  <c r="L187" i="4"/>
  <c r="M187" i="4"/>
  <c r="P187" i="4"/>
  <c r="Q187" i="4" s="1"/>
  <c r="K188" i="4"/>
  <c r="L188" i="4"/>
  <c r="M188" i="4"/>
  <c r="P188" i="4"/>
  <c r="Q188" i="4" s="1"/>
  <c r="K189" i="4"/>
  <c r="L189" i="4"/>
  <c r="M189" i="4"/>
  <c r="P189" i="4"/>
  <c r="Q189" i="4" s="1"/>
  <c r="K190" i="4"/>
  <c r="L190" i="4"/>
  <c r="M190" i="4"/>
  <c r="P190" i="4"/>
  <c r="Q190" i="4" s="1"/>
  <c r="K191" i="4"/>
  <c r="L191" i="4"/>
  <c r="M191" i="4"/>
  <c r="P191" i="4"/>
  <c r="Q191" i="4" s="1"/>
  <c r="K192" i="4"/>
  <c r="L192" i="4"/>
  <c r="M192" i="4"/>
  <c r="P192" i="4"/>
  <c r="Q192" i="4" s="1"/>
  <c r="K193" i="4"/>
  <c r="L193" i="4"/>
  <c r="M193" i="4"/>
  <c r="P193" i="4"/>
  <c r="Q193" i="4" s="1"/>
  <c r="K194" i="4"/>
  <c r="L194" i="4"/>
  <c r="M194" i="4"/>
  <c r="P194" i="4"/>
  <c r="Q194" i="4" s="1"/>
  <c r="K195" i="4"/>
  <c r="L195" i="4"/>
  <c r="M195" i="4"/>
  <c r="P195" i="4"/>
  <c r="Q195" i="4" s="1"/>
  <c r="K196" i="4"/>
  <c r="L196" i="4"/>
  <c r="M196" i="4"/>
  <c r="P196" i="4"/>
  <c r="Q196" i="4" s="1"/>
  <c r="K197" i="4"/>
  <c r="L197" i="4"/>
  <c r="M197" i="4"/>
  <c r="P197" i="4"/>
  <c r="Q197" i="4" s="1"/>
  <c r="K198" i="4"/>
  <c r="L198" i="4"/>
  <c r="M198" i="4"/>
  <c r="P198" i="4"/>
  <c r="Q198" i="4" s="1"/>
  <c r="K199" i="4"/>
  <c r="L199" i="4"/>
  <c r="M199" i="4"/>
  <c r="P199" i="4"/>
  <c r="Q199" i="4" s="1"/>
  <c r="K200" i="4"/>
  <c r="L200" i="4"/>
  <c r="M200" i="4"/>
  <c r="P200" i="4"/>
  <c r="Q200" i="4" s="1"/>
  <c r="K201" i="4"/>
  <c r="L201" i="4"/>
  <c r="N201" i="4" s="1"/>
  <c r="M201" i="4"/>
  <c r="P201" i="4"/>
  <c r="Q201" i="4" s="1"/>
  <c r="K202" i="4"/>
  <c r="L202" i="4"/>
  <c r="M202" i="4"/>
  <c r="P202" i="4"/>
  <c r="Q202" i="4" s="1"/>
  <c r="K203" i="4"/>
  <c r="L203" i="4"/>
  <c r="N203" i="4" s="1"/>
  <c r="M203" i="4"/>
  <c r="P203" i="4"/>
  <c r="Q203" i="4" s="1"/>
  <c r="K204" i="4"/>
  <c r="L204" i="4"/>
  <c r="N204" i="4" s="1"/>
  <c r="M204" i="4"/>
  <c r="P204" i="4"/>
  <c r="Q204" i="4" s="1"/>
  <c r="K205" i="4"/>
  <c r="L205" i="4"/>
  <c r="N205" i="4" s="1"/>
  <c r="M205" i="4"/>
  <c r="P205" i="4"/>
  <c r="Q205" i="4" s="1"/>
  <c r="K206" i="4"/>
  <c r="L206" i="4"/>
  <c r="M206" i="4"/>
  <c r="P206" i="4"/>
  <c r="Q206" i="4" s="1"/>
  <c r="K207" i="4"/>
  <c r="L207" i="4"/>
  <c r="N207" i="4" s="1"/>
  <c r="M207" i="4"/>
  <c r="P207" i="4"/>
  <c r="Q207" i="4" s="1"/>
  <c r="K208" i="4"/>
  <c r="L208" i="4"/>
  <c r="N208" i="4" s="1"/>
  <c r="M208" i="4"/>
  <c r="P208" i="4"/>
  <c r="Q208" i="4" s="1"/>
  <c r="K209" i="4"/>
  <c r="L209" i="4"/>
  <c r="N209" i="4" s="1"/>
  <c r="M209" i="4"/>
  <c r="P209" i="4"/>
  <c r="Q209" i="4" s="1"/>
  <c r="K210" i="4"/>
  <c r="L210" i="4"/>
  <c r="M210" i="4"/>
  <c r="P210" i="4"/>
  <c r="Q210" i="4" s="1"/>
  <c r="K211" i="4"/>
  <c r="L211" i="4"/>
  <c r="N211" i="4" s="1"/>
  <c r="M211" i="4"/>
  <c r="P211" i="4"/>
  <c r="Q211" i="4" s="1"/>
  <c r="K212" i="4"/>
  <c r="L212" i="4"/>
  <c r="N212" i="4" s="1"/>
  <c r="M212" i="4"/>
  <c r="P212" i="4"/>
  <c r="Q212" i="4" s="1"/>
  <c r="K213" i="4"/>
  <c r="L213" i="4"/>
  <c r="N213" i="4" s="1"/>
  <c r="M213" i="4"/>
  <c r="P213" i="4"/>
  <c r="Q213" i="4" s="1"/>
  <c r="K214" i="4"/>
  <c r="L214" i="4"/>
  <c r="N214" i="4" s="1"/>
  <c r="M214" i="4"/>
  <c r="P214" i="4"/>
  <c r="Q214" i="4" s="1"/>
  <c r="K215" i="4"/>
  <c r="L215" i="4"/>
  <c r="M215" i="4"/>
  <c r="P215" i="4"/>
  <c r="Q215" i="4" s="1"/>
  <c r="K216" i="4"/>
  <c r="L216" i="4"/>
  <c r="N216" i="4" s="1"/>
  <c r="M216" i="4"/>
  <c r="P216" i="4"/>
  <c r="Q216" i="4" s="1"/>
  <c r="K217" i="4"/>
  <c r="L217" i="4"/>
  <c r="N217" i="4" s="1"/>
  <c r="M217" i="4"/>
  <c r="P217" i="4"/>
  <c r="Q217" i="4" s="1"/>
  <c r="K218" i="4"/>
  <c r="L218" i="4"/>
  <c r="N218" i="4" s="1"/>
  <c r="M218" i="4"/>
  <c r="P218" i="4"/>
  <c r="Q218" i="4" s="1"/>
  <c r="K219" i="4"/>
  <c r="L219" i="4"/>
  <c r="N219" i="4" s="1"/>
  <c r="M219" i="4"/>
  <c r="P219" i="4"/>
  <c r="Q219" i="4" s="1"/>
  <c r="K220" i="4"/>
  <c r="L220" i="4"/>
  <c r="N220" i="4" s="1"/>
  <c r="M220" i="4"/>
  <c r="P220" i="4"/>
  <c r="Q220" i="4" s="1"/>
  <c r="K221" i="4"/>
  <c r="L221" i="4"/>
  <c r="N221" i="4" s="1"/>
  <c r="M221" i="4"/>
  <c r="P221" i="4"/>
  <c r="Q221" i="4" s="1"/>
  <c r="K222" i="4"/>
  <c r="L222" i="4"/>
  <c r="N222" i="4" s="1"/>
  <c r="M222" i="4"/>
  <c r="P222" i="4"/>
  <c r="Q222" i="4" s="1"/>
  <c r="K223" i="4"/>
  <c r="L223" i="4"/>
  <c r="N223" i="4" s="1"/>
  <c r="M223" i="4"/>
  <c r="P223" i="4"/>
  <c r="Q223" i="4" s="1"/>
  <c r="K224" i="4"/>
  <c r="L224" i="4"/>
  <c r="N224" i="4" s="1"/>
  <c r="M224" i="4"/>
  <c r="P224" i="4"/>
  <c r="Q224" i="4" s="1"/>
  <c r="K225" i="4"/>
  <c r="L225" i="4"/>
  <c r="N225" i="4" s="1"/>
  <c r="M225" i="4"/>
  <c r="P225" i="4"/>
  <c r="Q225" i="4" s="1"/>
  <c r="K226" i="4"/>
  <c r="L226" i="4"/>
  <c r="N226" i="4" s="1"/>
  <c r="M226" i="4"/>
  <c r="P226" i="4"/>
  <c r="Q226" i="4" s="1"/>
  <c r="K227" i="4"/>
  <c r="L227" i="4"/>
  <c r="N227" i="4" s="1"/>
  <c r="M227" i="4"/>
  <c r="P227" i="4"/>
  <c r="Q227" i="4" s="1"/>
  <c r="K228" i="4"/>
  <c r="L228" i="4"/>
  <c r="M228" i="4"/>
  <c r="P228" i="4"/>
  <c r="Q228" i="4" s="1"/>
  <c r="K229" i="4"/>
  <c r="L229" i="4"/>
  <c r="N229" i="4" s="1"/>
  <c r="M229" i="4"/>
  <c r="P229" i="4"/>
  <c r="Q229" i="4" s="1"/>
  <c r="K230" i="4"/>
  <c r="L230" i="4"/>
  <c r="M230" i="4"/>
  <c r="P230" i="4"/>
  <c r="Q230" i="4" s="1"/>
  <c r="K231" i="4"/>
  <c r="L231" i="4"/>
  <c r="N231" i="4" s="1"/>
  <c r="M231" i="4"/>
  <c r="P231" i="4"/>
  <c r="Q231" i="4" s="1"/>
  <c r="K232" i="4"/>
  <c r="L232" i="4"/>
  <c r="N232" i="4" s="1"/>
  <c r="M232" i="4"/>
  <c r="P232" i="4"/>
  <c r="Q232" i="4" s="1"/>
  <c r="K233" i="4"/>
  <c r="L233" i="4"/>
  <c r="N233" i="4" s="1"/>
  <c r="M233" i="4"/>
  <c r="P233" i="4"/>
  <c r="Q233" i="4" s="1"/>
  <c r="K234" i="4"/>
  <c r="L234" i="4"/>
  <c r="N234" i="4" s="1"/>
  <c r="M234" i="4"/>
  <c r="P234" i="4"/>
  <c r="Q234" i="4" s="1"/>
  <c r="K235" i="4"/>
  <c r="L235" i="4"/>
  <c r="N235" i="4" s="1"/>
  <c r="M235" i="4"/>
  <c r="P235" i="4"/>
  <c r="Q235" i="4" s="1"/>
  <c r="K236" i="4"/>
  <c r="L236" i="4"/>
  <c r="N236" i="4" s="1"/>
  <c r="M236" i="4"/>
  <c r="P236" i="4"/>
  <c r="Q236" i="4" s="1"/>
  <c r="K237" i="4"/>
  <c r="L237" i="4"/>
  <c r="N237" i="4" s="1"/>
  <c r="M237" i="4"/>
  <c r="P237" i="4"/>
  <c r="Q237" i="4" s="1"/>
  <c r="K238" i="4"/>
  <c r="L238" i="4"/>
  <c r="N238" i="4" s="1"/>
  <c r="M238" i="4"/>
  <c r="P238" i="4"/>
  <c r="Q238" i="4" s="1"/>
  <c r="K239" i="4"/>
  <c r="L239" i="4"/>
  <c r="N239" i="4" s="1"/>
  <c r="M239" i="4"/>
  <c r="P239" i="4"/>
  <c r="Q239" i="4" s="1"/>
  <c r="K240" i="4"/>
  <c r="L240" i="4"/>
  <c r="N240" i="4" s="1"/>
  <c r="M240" i="4"/>
  <c r="P240" i="4"/>
  <c r="Q240" i="4" s="1"/>
  <c r="K241" i="4"/>
  <c r="L241" i="4"/>
  <c r="N241" i="4" s="1"/>
  <c r="M241" i="4"/>
  <c r="P241" i="4"/>
  <c r="Q241" i="4" s="1"/>
  <c r="K242" i="4"/>
  <c r="L242" i="4"/>
  <c r="N242" i="4" s="1"/>
  <c r="M242" i="4"/>
  <c r="P242" i="4"/>
  <c r="Q242" i="4" s="1"/>
  <c r="K243" i="4"/>
  <c r="L243" i="4"/>
  <c r="N243" i="4" s="1"/>
  <c r="M243" i="4"/>
  <c r="P243" i="4"/>
  <c r="Q243" i="4" s="1"/>
  <c r="K244" i="4"/>
  <c r="L244" i="4"/>
  <c r="N244" i="4" s="1"/>
  <c r="M244" i="4"/>
  <c r="P244" i="4"/>
  <c r="Q244" i="4" s="1"/>
  <c r="K245" i="4"/>
  <c r="L245" i="4"/>
  <c r="N245" i="4" s="1"/>
  <c r="M245" i="4"/>
  <c r="P245" i="4"/>
  <c r="Q245" i="4" s="1"/>
  <c r="K246" i="4"/>
  <c r="L246" i="4"/>
  <c r="N246" i="4" s="1"/>
  <c r="M246" i="4"/>
  <c r="P246" i="4"/>
  <c r="Q246" i="4" s="1"/>
  <c r="K247" i="4"/>
  <c r="L247" i="4"/>
  <c r="N247" i="4" s="1"/>
  <c r="M247" i="4"/>
  <c r="P247" i="4"/>
  <c r="Q247" i="4" s="1"/>
  <c r="K248" i="4"/>
  <c r="L248" i="4"/>
  <c r="N248" i="4" s="1"/>
  <c r="M248" i="4"/>
  <c r="P248" i="4"/>
  <c r="Q248" i="4" s="1"/>
  <c r="K249" i="4"/>
  <c r="L249" i="4"/>
  <c r="N249" i="4" s="1"/>
  <c r="M249" i="4"/>
  <c r="P249" i="4"/>
  <c r="Q249" i="4" s="1"/>
  <c r="K250" i="4"/>
  <c r="L250" i="4"/>
  <c r="N250" i="4" s="1"/>
  <c r="M250" i="4"/>
  <c r="P250" i="4"/>
  <c r="Q250" i="4" s="1"/>
  <c r="K251" i="4"/>
  <c r="L251" i="4"/>
  <c r="N251" i="4" s="1"/>
  <c r="M251" i="4"/>
  <c r="P251" i="4"/>
  <c r="Q251" i="4" s="1"/>
  <c r="K252" i="4"/>
  <c r="L252" i="4"/>
  <c r="N252" i="4" s="1"/>
  <c r="M252" i="4"/>
  <c r="P252" i="4"/>
  <c r="Q252" i="4" s="1"/>
  <c r="K253" i="4"/>
  <c r="L253" i="4"/>
  <c r="N253" i="4" s="1"/>
  <c r="M253" i="4"/>
  <c r="P253" i="4"/>
  <c r="Q253" i="4" s="1"/>
  <c r="K254" i="4"/>
  <c r="L254" i="4"/>
  <c r="N254" i="4" s="1"/>
  <c r="M254" i="4"/>
  <c r="P254" i="4"/>
  <c r="Q254" i="4" s="1"/>
  <c r="K255" i="4"/>
  <c r="L255" i="4"/>
  <c r="N255" i="4" s="1"/>
  <c r="M255" i="4"/>
  <c r="P255" i="4"/>
  <c r="Q255" i="4" s="1"/>
  <c r="K256" i="4"/>
  <c r="L256" i="4"/>
  <c r="N256" i="4" s="1"/>
  <c r="M256" i="4"/>
  <c r="P256" i="4"/>
  <c r="Q256" i="4" s="1"/>
  <c r="K257" i="4"/>
  <c r="L257" i="4"/>
  <c r="N257" i="4" s="1"/>
  <c r="M257" i="4"/>
  <c r="P257" i="4"/>
  <c r="Q257" i="4" s="1"/>
  <c r="K258" i="4"/>
  <c r="L258" i="4"/>
  <c r="N258" i="4" s="1"/>
  <c r="M258" i="4"/>
  <c r="P258" i="4"/>
  <c r="Q258" i="4" s="1"/>
  <c r="K259" i="4"/>
  <c r="L259" i="4"/>
  <c r="N259" i="4" s="1"/>
  <c r="M259" i="4"/>
  <c r="P259" i="4"/>
  <c r="Q259" i="4" s="1"/>
  <c r="K260" i="4"/>
  <c r="L260" i="4"/>
  <c r="N260" i="4" s="1"/>
  <c r="M260" i="4"/>
  <c r="P260" i="4"/>
  <c r="Q260" i="4" s="1"/>
  <c r="K261" i="4"/>
  <c r="L261" i="4"/>
  <c r="N261" i="4" s="1"/>
  <c r="M261" i="4"/>
  <c r="P261" i="4"/>
  <c r="Q261" i="4" s="1"/>
  <c r="K262" i="4"/>
  <c r="L262" i="4"/>
  <c r="N262" i="4" s="1"/>
  <c r="M262" i="4"/>
  <c r="P262" i="4"/>
  <c r="Q262" i="4" s="1"/>
  <c r="K263" i="4"/>
  <c r="L263" i="4"/>
  <c r="N263" i="4" s="1"/>
  <c r="M263" i="4"/>
  <c r="P263" i="4"/>
  <c r="Q263" i="4" s="1"/>
  <c r="K264" i="4"/>
  <c r="L264" i="4"/>
  <c r="N264" i="4" s="1"/>
  <c r="M264" i="4"/>
  <c r="P264" i="4"/>
  <c r="Q264" i="4" s="1"/>
  <c r="K265" i="4"/>
  <c r="L265" i="4"/>
  <c r="N265" i="4" s="1"/>
  <c r="M265" i="4"/>
  <c r="P265" i="4"/>
  <c r="Q265" i="4" s="1"/>
  <c r="K266" i="4"/>
  <c r="L266" i="4"/>
  <c r="N266" i="4" s="1"/>
  <c r="M266" i="4"/>
  <c r="P266" i="4"/>
  <c r="Q266" i="4" s="1"/>
  <c r="K267" i="4"/>
  <c r="L267" i="4"/>
  <c r="N267" i="4" s="1"/>
  <c r="M267" i="4"/>
  <c r="P267" i="4"/>
  <c r="Q267" i="4" s="1"/>
  <c r="K268" i="4"/>
  <c r="L268" i="4"/>
  <c r="N268" i="4" s="1"/>
  <c r="M268" i="4"/>
  <c r="P268" i="4"/>
  <c r="Q268" i="4" s="1"/>
  <c r="K269" i="4"/>
  <c r="L269" i="4"/>
  <c r="N269" i="4" s="1"/>
  <c r="M269" i="4"/>
  <c r="P269" i="4"/>
  <c r="Q269" i="4" s="1"/>
  <c r="K270" i="4"/>
  <c r="L270" i="4"/>
  <c r="N270" i="4" s="1"/>
  <c r="M270" i="4"/>
  <c r="P270" i="4"/>
  <c r="Q270" i="4" s="1"/>
  <c r="K271" i="4"/>
  <c r="L271" i="4"/>
  <c r="N271" i="4" s="1"/>
  <c r="M271" i="4"/>
  <c r="P271" i="4"/>
  <c r="Q271" i="4" s="1"/>
  <c r="K272" i="4"/>
  <c r="L272" i="4"/>
  <c r="N272" i="4" s="1"/>
  <c r="M272" i="4"/>
  <c r="P272" i="4"/>
  <c r="Q272" i="4" s="1"/>
  <c r="K273" i="4"/>
  <c r="L273" i="4"/>
  <c r="N273" i="4" s="1"/>
  <c r="M273" i="4"/>
  <c r="P273" i="4"/>
  <c r="Q273" i="4" s="1"/>
  <c r="K274" i="4"/>
  <c r="L274" i="4"/>
  <c r="N274" i="4" s="1"/>
  <c r="M274" i="4"/>
  <c r="P274" i="4"/>
  <c r="Q274" i="4" s="1"/>
  <c r="K275" i="4"/>
  <c r="L275" i="4"/>
  <c r="N275" i="4" s="1"/>
  <c r="M275" i="4"/>
  <c r="P275" i="4"/>
  <c r="Q275" i="4" s="1"/>
  <c r="K276" i="4"/>
  <c r="L276" i="4"/>
  <c r="N276" i="4" s="1"/>
  <c r="M276" i="4"/>
  <c r="P276" i="4"/>
  <c r="Q276" i="4" s="1"/>
  <c r="K277" i="4"/>
  <c r="L277" i="4"/>
  <c r="N277" i="4" s="1"/>
  <c r="M277" i="4"/>
  <c r="P277" i="4"/>
  <c r="Q277" i="4" s="1"/>
  <c r="K278" i="4"/>
  <c r="L278" i="4"/>
  <c r="N278" i="4" s="1"/>
  <c r="M278" i="4"/>
  <c r="P278" i="4"/>
  <c r="Q278" i="4" s="1"/>
  <c r="K279" i="4"/>
  <c r="L279" i="4"/>
  <c r="N279" i="4" s="1"/>
  <c r="M279" i="4"/>
  <c r="P279" i="4"/>
  <c r="Q279" i="4" s="1"/>
  <c r="K280" i="4"/>
  <c r="L280" i="4"/>
  <c r="N280" i="4" s="1"/>
  <c r="M280" i="4"/>
  <c r="P280" i="4"/>
  <c r="Q280" i="4" s="1"/>
  <c r="K281" i="4"/>
  <c r="L281" i="4"/>
  <c r="N281" i="4" s="1"/>
  <c r="M281" i="4"/>
  <c r="P281" i="4"/>
  <c r="Q281" i="4" s="1"/>
  <c r="K282" i="4"/>
  <c r="L282" i="4"/>
  <c r="N282" i="4" s="1"/>
  <c r="M282" i="4"/>
  <c r="P282" i="4"/>
  <c r="Q282" i="4" s="1"/>
  <c r="K283" i="4"/>
  <c r="L283" i="4"/>
  <c r="N283" i="4" s="1"/>
  <c r="M283" i="4"/>
  <c r="P283" i="4"/>
  <c r="Q283" i="4" s="1"/>
  <c r="K284" i="4"/>
  <c r="L284" i="4"/>
  <c r="N284" i="4" s="1"/>
  <c r="M284" i="4"/>
  <c r="P284" i="4"/>
  <c r="Q284" i="4" s="1"/>
  <c r="K285" i="4"/>
  <c r="L285" i="4"/>
  <c r="N285" i="4" s="1"/>
  <c r="M285" i="4"/>
  <c r="P285" i="4"/>
  <c r="Q285" i="4" s="1"/>
  <c r="O285" i="4" l="1"/>
  <c r="O284" i="4"/>
  <c r="O283" i="4"/>
  <c r="O282" i="4"/>
  <c r="O281" i="4"/>
  <c r="O280" i="4"/>
  <c r="O279" i="4"/>
  <c r="O278" i="4"/>
  <c r="O277" i="4"/>
  <c r="O276" i="4"/>
  <c r="O273" i="4"/>
  <c r="O271" i="4"/>
  <c r="O270" i="4"/>
  <c r="O269" i="4"/>
  <c r="O222" i="4"/>
  <c r="O221" i="4"/>
  <c r="O213" i="4"/>
  <c r="O267" i="4"/>
  <c r="O264" i="4"/>
  <c r="O261" i="4"/>
  <c r="O247" i="4"/>
  <c r="O245" i="4"/>
  <c r="O204" i="4"/>
  <c r="O203" i="4"/>
  <c r="O241" i="4"/>
  <c r="O239" i="4"/>
  <c r="O235" i="4"/>
  <c r="O224" i="4"/>
  <c r="O248" i="4"/>
  <c r="O234" i="4"/>
  <c r="O217" i="4"/>
  <c r="O211" i="4"/>
  <c r="O208" i="4"/>
  <c r="O207" i="4"/>
  <c r="O272" i="4"/>
  <c r="O266" i="4"/>
  <c r="O246" i="4"/>
  <c r="O244" i="4"/>
  <c r="O240" i="4"/>
  <c r="O238" i="4"/>
  <c r="O233" i="4"/>
  <c r="O275" i="4"/>
  <c r="O274" i="4"/>
  <c r="O268" i="4"/>
  <c r="O259" i="4"/>
  <c r="O251" i="4"/>
  <c r="O243" i="4"/>
  <c r="O242" i="4"/>
  <c r="O237" i="4"/>
  <c r="O236" i="4"/>
  <c r="O219" i="4"/>
  <c r="O218" i="4"/>
  <c r="O216" i="4"/>
  <c r="O212" i="4"/>
  <c r="O232" i="4"/>
  <c r="O229" i="4"/>
  <c r="O231" i="4"/>
  <c r="O265" i="4"/>
  <c r="O258" i="4"/>
  <c r="O228" i="4"/>
  <c r="O255" i="4"/>
  <c r="O253" i="4"/>
  <c r="O250" i="4"/>
  <c r="O262" i="4"/>
  <c r="O260" i="4"/>
  <c r="O256" i="4"/>
  <c r="O252" i="4"/>
  <c r="N210" i="4"/>
  <c r="O210" i="4"/>
  <c r="O263" i="4"/>
  <c r="O257" i="4"/>
  <c r="O254" i="4"/>
  <c r="O249" i="4"/>
  <c r="O230" i="4"/>
  <c r="N196" i="4"/>
  <c r="O196" i="4"/>
  <c r="N192" i="4"/>
  <c r="O192" i="4"/>
  <c r="N189" i="4"/>
  <c r="O189" i="4"/>
  <c r="N185" i="4"/>
  <c r="O185" i="4"/>
  <c r="N181" i="4"/>
  <c r="O181" i="4"/>
  <c r="N176" i="4"/>
  <c r="O176" i="4"/>
  <c r="N215" i="4"/>
  <c r="O215" i="4"/>
  <c r="N202" i="4"/>
  <c r="O202" i="4"/>
  <c r="N230" i="4"/>
  <c r="N228" i="4"/>
  <c r="O227" i="4"/>
  <c r="O225" i="4"/>
  <c r="O223" i="4"/>
  <c r="N206" i="4"/>
  <c r="O206" i="4"/>
  <c r="N199" i="4"/>
  <c r="O199" i="4"/>
  <c r="N197" i="4"/>
  <c r="O197" i="4"/>
  <c r="N195" i="4"/>
  <c r="O195" i="4"/>
  <c r="N193" i="4"/>
  <c r="O193" i="4"/>
  <c r="N191" i="4"/>
  <c r="O191" i="4"/>
  <c r="N187" i="4"/>
  <c r="O187" i="4"/>
  <c r="N183" i="4"/>
  <c r="O183" i="4"/>
  <c r="N179" i="4"/>
  <c r="O179" i="4"/>
  <c r="N178" i="4"/>
  <c r="O178" i="4"/>
  <c r="O226" i="4"/>
  <c r="O220" i="4"/>
  <c r="O214" i="4"/>
  <c r="O209" i="4"/>
  <c r="O205" i="4"/>
  <c r="N200" i="4"/>
  <c r="O200" i="4"/>
  <c r="N198" i="4"/>
  <c r="O198" i="4"/>
  <c r="N194" i="4"/>
  <c r="O194" i="4"/>
  <c r="N190" i="4"/>
  <c r="O190" i="4"/>
  <c r="N188" i="4"/>
  <c r="O188" i="4"/>
  <c r="N186" i="4"/>
  <c r="O186" i="4"/>
  <c r="N184" i="4"/>
  <c r="O184" i="4"/>
  <c r="N182" i="4"/>
  <c r="O182" i="4"/>
  <c r="N180" i="4"/>
  <c r="O180" i="4"/>
  <c r="N177" i="4"/>
  <c r="O177" i="4"/>
  <c r="O201" i="4"/>
  <c r="O175" i="4"/>
  <c r="O174" i="4"/>
  <c r="K145" i="4" l="1"/>
  <c r="L145" i="4"/>
  <c r="N145" i="4" s="1"/>
  <c r="M145" i="4"/>
  <c r="P145" i="4"/>
  <c r="Q145" i="4" s="1"/>
  <c r="K146" i="4"/>
  <c r="L146" i="4"/>
  <c r="N146" i="4" s="1"/>
  <c r="M146" i="4"/>
  <c r="P146" i="4"/>
  <c r="Q146" i="4" s="1"/>
  <c r="K147" i="4"/>
  <c r="L147" i="4"/>
  <c r="N147" i="4" s="1"/>
  <c r="M147" i="4"/>
  <c r="P147" i="4"/>
  <c r="Q147" i="4" s="1"/>
  <c r="K148" i="4"/>
  <c r="L148" i="4"/>
  <c r="M148" i="4"/>
  <c r="P148" i="4"/>
  <c r="Q148" i="4" s="1"/>
  <c r="K149" i="4"/>
  <c r="L149" i="4"/>
  <c r="M149" i="4"/>
  <c r="P149" i="4"/>
  <c r="Q149" i="4" s="1"/>
  <c r="K150" i="4"/>
  <c r="L150" i="4"/>
  <c r="N150" i="4" s="1"/>
  <c r="M150" i="4"/>
  <c r="P150" i="4"/>
  <c r="Q150" i="4" s="1"/>
  <c r="K151" i="4"/>
  <c r="L151" i="4"/>
  <c r="M151" i="4"/>
  <c r="P151" i="4"/>
  <c r="Q151" i="4" s="1"/>
  <c r="K152" i="4"/>
  <c r="L152" i="4"/>
  <c r="N152" i="4" s="1"/>
  <c r="M152" i="4"/>
  <c r="P152" i="4"/>
  <c r="Q152" i="4" s="1"/>
  <c r="K153" i="4"/>
  <c r="L153" i="4"/>
  <c r="M153" i="4"/>
  <c r="P153" i="4"/>
  <c r="Q153" i="4" s="1"/>
  <c r="K154" i="4"/>
  <c r="L154" i="4"/>
  <c r="M154" i="4"/>
  <c r="P154" i="4"/>
  <c r="Q154" i="4" s="1"/>
  <c r="K155" i="4"/>
  <c r="L155" i="4"/>
  <c r="N155" i="4" s="1"/>
  <c r="M155" i="4"/>
  <c r="P155" i="4"/>
  <c r="Q155" i="4" s="1"/>
  <c r="K156" i="4"/>
  <c r="L156" i="4"/>
  <c r="M156" i="4"/>
  <c r="P156" i="4"/>
  <c r="Q156" i="4" s="1"/>
  <c r="K157" i="4"/>
  <c r="L157" i="4"/>
  <c r="N157" i="4" s="1"/>
  <c r="M157" i="4"/>
  <c r="P157" i="4"/>
  <c r="Q157" i="4" s="1"/>
  <c r="K158" i="4"/>
  <c r="L158" i="4"/>
  <c r="M158" i="4"/>
  <c r="P158" i="4"/>
  <c r="Q158" i="4" s="1"/>
  <c r="K159" i="4"/>
  <c r="L159" i="4"/>
  <c r="M159" i="4"/>
  <c r="P159" i="4"/>
  <c r="Q159" i="4" s="1"/>
  <c r="K160" i="4"/>
  <c r="L160" i="4"/>
  <c r="M160" i="4"/>
  <c r="P160" i="4"/>
  <c r="Q160" i="4" s="1"/>
  <c r="K161" i="4"/>
  <c r="L161" i="4"/>
  <c r="N161" i="4" s="1"/>
  <c r="M161" i="4"/>
  <c r="P161" i="4"/>
  <c r="Q161" i="4" s="1"/>
  <c r="K162" i="4"/>
  <c r="L162" i="4"/>
  <c r="M162" i="4"/>
  <c r="P162" i="4"/>
  <c r="Q162" i="4" s="1"/>
  <c r="K163" i="4"/>
  <c r="L163" i="4"/>
  <c r="N163" i="4" s="1"/>
  <c r="M163" i="4"/>
  <c r="P163" i="4"/>
  <c r="Q163" i="4" s="1"/>
  <c r="K164" i="4"/>
  <c r="L164" i="4"/>
  <c r="N164" i="4" s="1"/>
  <c r="M164" i="4"/>
  <c r="P164" i="4"/>
  <c r="Q164" i="4" s="1"/>
  <c r="K165" i="4"/>
  <c r="L165" i="4"/>
  <c r="M165" i="4"/>
  <c r="P165" i="4"/>
  <c r="Q165" i="4" s="1"/>
  <c r="K166" i="4"/>
  <c r="L166" i="4"/>
  <c r="M166" i="4"/>
  <c r="P166" i="4"/>
  <c r="Q166" i="4" s="1"/>
  <c r="K167" i="4"/>
  <c r="L167" i="4"/>
  <c r="N167" i="4" s="1"/>
  <c r="M167" i="4"/>
  <c r="P167" i="4"/>
  <c r="Q167" i="4" s="1"/>
  <c r="K168" i="4"/>
  <c r="L168" i="4"/>
  <c r="M168" i="4"/>
  <c r="P168" i="4"/>
  <c r="Q168" i="4" s="1"/>
  <c r="K169" i="4"/>
  <c r="L169" i="4"/>
  <c r="N169" i="4" s="1"/>
  <c r="M169" i="4"/>
  <c r="P169" i="4"/>
  <c r="Q169" i="4" s="1"/>
  <c r="K170" i="4"/>
  <c r="L170" i="4"/>
  <c r="N170" i="4" s="1"/>
  <c r="M170" i="4"/>
  <c r="P170" i="4"/>
  <c r="Q170" i="4" s="1"/>
  <c r="K171" i="4"/>
  <c r="L171" i="4"/>
  <c r="N171" i="4" s="1"/>
  <c r="M171" i="4"/>
  <c r="P171" i="4"/>
  <c r="Q171" i="4" s="1"/>
  <c r="K172" i="4"/>
  <c r="L172" i="4"/>
  <c r="N172" i="4" s="1"/>
  <c r="M172" i="4"/>
  <c r="P172" i="4"/>
  <c r="Q172" i="4" s="1"/>
  <c r="K173" i="4"/>
  <c r="L173" i="4"/>
  <c r="M173" i="4"/>
  <c r="P173" i="4"/>
  <c r="Q173" i="4" s="1"/>
  <c r="O152" i="4" l="1"/>
  <c r="O173" i="4"/>
  <c r="O147" i="4"/>
  <c r="O157" i="4"/>
  <c r="O169" i="4"/>
  <c r="O170" i="4"/>
  <c r="O164" i="4"/>
  <c r="O150" i="4"/>
  <c r="O171" i="4"/>
  <c r="O155" i="4"/>
  <c r="O168" i="4"/>
  <c r="N173" i="4"/>
  <c r="N168" i="4"/>
  <c r="N160" i="4"/>
  <c r="O160" i="4"/>
  <c r="O172" i="4"/>
  <c r="O161" i="4"/>
  <c r="O163" i="4"/>
  <c r="N159" i="4"/>
  <c r="O159" i="4"/>
  <c r="N153" i="4"/>
  <c r="O153" i="4"/>
  <c r="N166" i="4"/>
  <c r="O166" i="4"/>
  <c r="N162" i="4"/>
  <c r="O162" i="4"/>
  <c r="N156" i="4"/>
  <c r="O156" i="4"/>
  <c r="N149" i="4"/>
  <c r="O149" i="4"/>
  <c r="N165" i="4"/>
  <c r="O165" i="4"/>
  <c r="N151" i="4"/>
  <c r="O151" i="4"/>
  <c r="N148" i="4"/>
  <c r="O148" i="4"/>
  <c r="O167" i="4"/>
  <c r="N158" i="4"/>
  <c r="O158" i="4"/>
  <c r="N154" i="4"/>
  <c r="O154" i="4"/>
  <c r="O146" i="4"/>
  <c r="O145" i="4"/>
  <c r="K140" i="4" l="1"/>
  <c r="L140" i="4"/>
  <c r="M140" i="4"/>
  <c r="P140" i="4"/>
  <c r="Q140" i="4" s="1"/>
  <c r="K141" i="4"/>
  <c r="L141" i="4"/>
  <c r="M141" i="4"/>
  <c r="P141" i="4"/>
  <c r="Q141" i="4" s="1"/>
  <c r="K142" i="4"/>
  <c r="L142" i="4"/>
  <c r="M142" i="4"/>
  <c r="P142" i="4"/>
  <c r="Q142" i="4" s="1"/>
  <c r="K143" i="4"/>
  <c r="L143" i="4"/>
  <c r="M143" i="4"/>
  <c r="P143" i="4"/>
  <c r="Q143" i="4" s="1"/>
  <c r="K144" i="4"/>
  <c r="L144" i="4"/>
  <c r="M144" i="4"/>
  <c r="P144" i="4"/>
  <c r="Q144" i="4" s="1"/>
  <c r="N144" i="4" l="1"/>
  <c r="O144" i="4"/>
  <c r="N142" i="4"/>
  <c r="O142" i="4"/>
  <c r="N143" i="4"/>
  <c r="O143" i="4"/>
  <c r="N141" i="4"/>
  <c r="O141" i="4"/>
  <c r="N140" i="4"/>
  <c r="O140" i="4"/>
  <c r="K131" i="4" l="1"/>
  <c r="L131" i="4"/>
  <c r="M131" i="4"/>
  <c r="P131" i="4"/>
  <c r="Q131" i="4" s="1"/>
  <c r="K132" i="4"/>
  <c r="L132" i="4"/>
  <c r="M132" i="4"/>
  <c r="P132" i="4"/>
  <c r="Q132" i="4" s="1"/>
  <c r="K133" i="4"/>
  <c r="L133" i="4"/>
  <c r="M133" i="4"/>
  <c r="P133" i="4"/>
  <c r="Q133" i="4" s="1"/>
  <c r="K134" i="4"/>
  <c r="L134" i="4"/>
  <c r="M134" i="4"/>
  <c r="P134" i="4"/>
  <c r="Q134" i="4" s="1"/>
  <c r="K135" i="4"/>
  <c r="L135" i="4"/>
  <c r="M135" i="4"/>
  <c r="P135" i="4"/>
  <c r="Q135" i="4" s="1"/>
  <c r="K136" i="4"/>
  <c r="L136" i="4"/>
  <c r="M136" i="4"/>
  <c r="P136" i="4"/>
  <c r="Q136" i="4" s="1"/>
  <c r="K137" i="4"/>
  <c r="L137" i="4"/>
  <c r="M137" i="4"/>
  <c r="P137" i="4"/>
  <c r="Q137" i="4" s="1"/>
  <c r="K138" i="4"/>
  <c r="L138" i="4"/>
  <c r="M138" i="4"/>
  <c r="P138" i="4"/>
  <c r="Q138" i="4" s="1"/>
  <c r="K139" i="4"/>
  <c r="L139" i="4"/>
  <c r="M139" i="4"/>
  <c r="P139" i="4"/>
  <c r="Q139" i="4" s="1"/>
  <c r="N134" i="4" l="1"/>
  <c r="O134" i="4"/>
  <c r="N133" i="4"/>
  <c r="O133" i="4"/>
  <c r="N136" i="4"/>
  <c r="O136" i="4"/>
  <c r="N139" i="4"/>
  <c r="O139" i="4"/>
  <c r="N138" i="4"/>
  <c r="O138" i="4"/>
  <c r="N137" i="4"/>
  <c r="O137" i="4"/>
  <c r="N135" i="4"/>
  <c r="O135" i="4"/>
  <c r="N132" i="4"/>
  <c r="O132" i="4"/>
  <c r="N131" i="4"/>
  <c r="O131" i="4"/>
  <c r="K125" i="4" l="1"/>
  <c r="L125" i="4"/>
  <c r="M125" i="4"/>
  <c r="P125" i="4"/>
  <c r="Q125" i="4" s="1"/>
  <c r="K126" i="4"/>
  <c r="L126" i="4"/>
  <c r="M126" i="4"/>
  <c r="P126" i="4"/>
  <c r="Q126" i="4" s="1"/>
  <c r="K127" i="4"/>
  <c r="L127" i="4"/>
  <c r="M127" i="4"/>
  <c r="P127" i="4"/>
  <c r="Q127" i="4" s="1"/>
  <c r="K128" i="4"/>
  <c r="L128" i="4"/>
  <c r="M128" i="4"/>
  <c r="P128" i="4"/>
  <c r="Q128" i="4" s="1"/>
  <c r="K129" i="4"/>
  <c r="L129" i="4"/>
  <c r="M129" i="4"/>
  <c r="P129" i="4"/>
  <c r="Q129" i="4" s="1"/>
  <c r="K130" i="4"/>
  <c r="L130" i="4"/>
  <c r="M130" i="4"/>
  <c r="P130" i="4"/>
  <c r="Q130" i="4" s="1"/>
  <c r="N129" i="4" l="1"/>
  <c r="O129" i="4"/>
  <c r="N126" i="4"/>
  <c r="O126" i="4"/>
  <c r="N125" i="4"/>
  <c r="O125" i="4"/>
  <c r="N130" i="4"/>
  <c r="O130" i="4"/>
  <c r="N128" i="4"/>
  <c r="O128" i="4"/>
  <c r="N127" i="4"/>
  <c r="O127" i="4"/>
  <c r="C10" i="8"/>
  <c r="J10" i="8"/>
  <c r="D10" i="8"/>
  <c r="E10" i="8"/>
  <c r="F10" i="8"/>
  <c r="G10" i="8"/>
  <c r="H10" i="8"/>
  <c r="I10" i="8"/>
  <c r="K10" i="8"/>
  <c r="L10" i="8"/>
  <c r="L7" i="8" s="1"/>
  <c r="M10" i="8"/>
  <c r="N10" i="8"/>
  <c r="O10" i="8"/>
  <c r="P10" i="8"/>
  <c r="P7" i="8" s="1"/>
  <c r="Q10" i="8"/>
  <c r="R10" i="8"/>
  <c r="S10" i="8"/>
  <c r="T10" i="8"/>
  <c r="T7" i="8" s="1"/>
  <c r="U10" i="8"/>
  <c r="V10" i="8"/>
  <c r="W10" i="8"/>
  <c r="X10" i="8"/>
  <c r="X7" i="8" s="1"/>
  <c r="Y10" i="8"/>
  <c r="Y6" i="8" s="1"/>
  <c r="Z10" i="8"/>
  <c r="Z6" i="8" s="1"/>
  <c r="AA10" i="8"/>
  <c r="AA6" i="8" s="1"/>
  <c r="AB10" i="8"/>
  <c r="AB7" i="8" s="1"/>
  <c r="AC10" i="8"/>
  <c r="AC6" i="8" s="1"/>
  <c r="AD10" i="8"/>
  <c r="AD6" i="8" s="1"/>
  <c r="AE10" i="8"/>
  <c r="AE6" i="8" s="1"/>
  <c r="AF10" i="8"/>
  <c r="AF7" i="8" s="1"/>
  <c r="AG10" i="8"/>
  <c r="AG6" i="8" s="1"/>
  <c r="AH10" i="8"/>
  <c r="AH6" i="8" s="1"/>
  <c r="AI10" i="8"/>
  <c r="AI6" i="8" s="1"/>
  <c r="AJ10" i="8"/>
  <c r="AJ7" i="8" s="1"/>
  <c r="AK10" i="8"/>
  <c r="AK6" i="8" s="1"/>
  <c r="AL10" i="8"/>
  <c r="AL6" i="8" s="1"/>
  <c r="AM10" i="8"/>
  <c r="AM7" i="8" s="1"/>
  <c r="KK10" i="8"/>
  <c r="KL10" i="8"/>
  <c r="KM10" i="8"/>
  <c r="KN10" i="8"/>
  <c r="KO10" i="8"/>
  <c r="KP10" i="8"/>
  <c r="KQ10" i="8"/>
  <c r="KR10" i="8"/>
  <c r="KS10" i="8"/>
  <c r="KT10" i="8"/>
  <c r="KU10" i="8"/>
  <c r="KV10" i="8"/>
  <c r="KW10" i="8"/>
  <c r="KX10" i="8"/>
  <c r="KY10" i="8"/>
  <c r="KZ10" i="8"/>
  <c r="LA10" i="8"/>
  <c r="LB10" i="8"/>
  <c r="LC10" i="8"/>
  <c r="LD10" i="8"/>
  <c r="LE10" i="8"/>
  <c r="LF10" i="8"/>
  <c r="LG10" i="8"/>
  <c r="LH10" i="8"/>
  <c r="LI10" i="8"/>
  <c r="LJ10" i="8"/>
  <c r="LK10" i="8"/>
  <c r="LL10" i="8"/>
  <c r="LM10" i="8"/>
  <c r="LN10" i="8"/>
  <c r="LO10" i="8"/>
  <c r="LP10" i="8"/>
  <c r="LQ10" i="8"/>
  <c r="LR10" i="8"/>
  <c r="LS10" i="8"/>
  <c r="LT10" i="8"/>
  <c r="LU10" i="8"/>
  <c r="LV10" i="8"/>
  <c r="LW10" i="8"/>
  <c r="LX10" i="8"/>
  <c r="LY10" i="8"/>
  <c r="LZ10" i="8"/>
  <c r="MA10" i="8"/>
  <c r="MB10" i="8"/>
  <c r="MC10" i="8"/>
  <c r="MD10" i="8"/>
  <c r="ME10" i="8"/>
  <c r="MF10" i="8"/>
  <c r="MG10" i="8"/>
  <c r="MH10" i="8"/>
  <c r="MI10" i="8"/>
  <c r="MJ10" i="8"/>
  <c r="MK10" i="8"/>
  <c r="ML10" i="8"/>
  <c r="MM10" i="8"/>
  <c r="MN10" i="8"/>
  <c r="MO10" i="8"/>
  <c r="MP10" i="8"/>
  <c r="MQ10" i="8"/>
  <c r="MR10" i="8"/>
  <c r="MS10" i="8"/>
  <c r="MT10" i="8"/>
  <c r="MU10" i="8"/>
  <c r="MV10" i="8"/>
  <c r="MW10" i="8"/>
  <c r="MX10" i="8"/>
  <c r="MY10" i="8"/>
  <c r="MZ10" i="8"/>
  <c r="NA10" i="8"/>
  <c r="NB10" i="8"/>
  <c r="NC10" i="8"/>
  <c r="ND10" i="8"/>
  <c r="NE10" i="8"/>
  <c r="NF10" i="8"/>
  <c r="NG10" i="8"/>
  <c r="NH10" i="8"/>
  <c r="NI10" i="8"/>
  <c r="NJ10" i="8"/>
  <c r="NK10" i="8"/>
  <c r="NL10" i="8"/>
  <c r="NM10" i="8"/>
  <c r="NN10" i="8"/>
  <c r="NO10" i="8"/>
  <c r="NP10" i="8"/>
  <c r="NQ10" i="8"/>
  <c r="NR10" i="8"/>
  <c r="NS10" i="8"/>
  <c r="NT10" i="8"/>
  <c r="NU10" i="8"/>
  <c r="NV10" i="8"/>
  <c r="NW10" i="8"/>
  <c r="NX10" i="8"/>
  <c r="NY10" i="8"/>
  <c r="NZ10" i="8"/>
  <c r="OA10" i="8"/>
  <c r="OB10" i="8"/>
  <c r="OC10" i="8"/>
  <c r="OD10" i="8"/>
  <c r="OE10" i="8"/>
  <c r="OF10" i="8"/>
  <c r="OG10" i="8"/>
  <c r="OH10" i="8"/>
  <c r="OI10" i="8"/>
  <c r="OJ10" i="8"/>
  <c r="OK10" i="8"/>
  <c r="OL10" i="8"/>
  <c r="OM10" i="8"/>
  <c r="ON10" i="8"/>
  <c r="OO10" i="8"/>
  <c r="OP10" i="8"/>
  <c r="OQ10" i="8"/>
  <c r="OR10" i="8"/>
  <c r="OS10" i="8"/>
  <c r="OT10" i="8"/>
  <c r="OU10" i="8"/>
  <c r="OV10" i="8"/>
  <c r="OW10" i="8"/>
  <c r="OX10" i="8"/>
  <c r="OY10" i="8"/>
  <c r="OZ10" i="8"/>
  <c r="PA10" i="8"/>
  <c r="PB10" i="8"/>
  <c r="PC10" i="8"/>
  <c r="PD10" i="8"/>
  <c r="PE10" i="8"/>
  <c r="PF10" i="8"/>
  <c r="PG10" i="8"/>
  <c r="PH10" i="8"/>
  <c r="PI10" i="8"/>
  <c r="PJ10" i="8"/>
  <c r="PK10" i="8"/>
  <c r="PL10" i="8"/>
  <c r="PM10" i="8"/>
  <c r="PN10" i="8"/>
  <c r="PO10" i="8"/>
  <c r="PP10" i="8"/>
  <c r="PQ10" i="8"/>
  <c r="PR10" i="8"/>
  <c r="PS10" i="8"/>
  <c r="PT10" i="8"/>
  <c r="PU10" i="8"/>
  <c r="PV10" i="8"/>
  <c r="PW10" i="8"/>
  <c r="PX10" i="8"/>
  <c r="PY10" i="8"/>
  <c r="PZ10" i="8"/>
  <c r="QA10" i="8"/>
  <c r="QB10" i="8"/>
  <c r="QC10" i="8"/>
  <c r="QD10" i="8"/>
  <c r="QE10" i="8"/>
  <c r="QF10" i="8"/>
  <c r="QG10" i="8"/>
  <c r="QH10" i="8"/>
  <c r="QI10" i="8"/>
  <c r="QJ10" i="8"/>
  <c r="QK10" i="8"/>
  <c r="QL10" i="8"/>
  <c r="QM10" i="8"/>
  <c r="QN10" i="8"/>
  <c r="QO10" i="8"/>
  <c r="QP10" i="8"/>
  <c r="QQ10" i="8"/>
  <c r="QR10" i="8"/>
  <c r="QS10" i="8"/>
  <c r="QT10" i="8"/>
  <c r="QU10" i="8"/>
  <c r="QV10" i="8"/>
  <c r="QW10" i="8"/>
  <c r="QX10" i="8"/>
  <c r="QY10" i="8"/>
  <c r="QZ10" i="8"/>
  <c r="RA10" i="8"/>
  <c r="RB10" i="8"/>
  <c r="RC10" i="8"/>
  <c r="RD10" i="8"/>
  <c r="RE10" i="8"/>
  <c r="RF10" i="8"/>
  <c r="RG10" i="8"/>
  <c r="RH10" i="8"/>
  <c r="RI10" i="8"/>
  <c r="RJ10" i="8"/>
  <c r="RK10" i="8"/>
  <c r="RL10" i="8"/>
  <c r="RM10" i="8"/>
  <c r="RN10" i="8"/>
  <c r="RO10" i="8"/>
  <c r="RP10" i="8"/>
  <c r="RQ10" i="8"/>
  <c r="RR10" i="8"/>
  <c r="RS10" i="8"/>
  <c r="RT10" i="8"/>
  <c r="RU10" i="8"/>
  <c r="RV10" i="8"/>
  <c r="RW10" i="8"/>
  <c r="RX10" i="8"/>
  <c r="RY10" i="8"/>
  <c r="RZ10" i="8"/>
  <c r="SA10" i="8"/>
  <c r="SB10" i="8"/>
  <c r="SC10" i="8"/>
  <c r="SD10" i="8"/>
  <c r="SE10" i="8"/>
  <c r="SF10" i="8"/>
  <c r="SG10" i="8"/>
  <c r="SH10" i="8"/>
  <c r="SI10" i="8"/>
  <c r="SJ10" i="8"/>
  <c r="SK10" i="8"/>
  <c r="SL10" i="8"/>
  <c r="SM10" i="8"/>
  <c r="SN10" i="8"/>
  <c r="SO10" i="8"/>
  <c r="SP10" i="8"/>
  <c r="SQ10" i="8"/>
  <c r="SR10" i="8"/>
  <c r="SS10" i="8"/>
  <c r="ST10" i="8"/>
  <c r="SU10" i="8"/>
  <c r="SV10" i="8"/>
  <c r="SW10" i="8"/>
  <c r="SX10" i="8"/>
  <c r="SY10" i="8"/>
  <c r="SZ10" i="8"/>
  <c r="TA10" i="8"/>
  <c r="TB10" i="8"/>
  <c r="TC10" i="8"/>
  <c r="TD10" i="8"/>
  <c r="TE10" i="8"/>
  <c r="TF10" i="8"/>
  <c r="TG10" i="8"/>
  <c r="TH10" i="8"/>
  <c r="TI10" i="8"/>
  <c r="TJ10" i="8"/>
  <c r="TK10" i="8"/>
  <c r="TL10" i="8"/>
  <c r="TM10" i="8"/>
  <c r="TN10" i="8"/>
  <c r="TO10" i="8"/>
  <c r="TP10" i="8"/>
  <c r="TQ10" i="8"/>
  <c r="TR10" i="8"/>
  <c r="TS10" i="8"/>
  <c r="TT10" i="8"/>
  <c r="TU10" i="8"/>
  <c r="TV10" i="8"/>
  <c r="TW10" i="8"/>
  <c r="TX10" i="8"/>
  <c r="TY10" i="8"/>
  <c r="TZ10" i="8"/>
  <c r="UA10" i="8"/>
  <c r="UB10" i="8"/>
  <c r="UC10" i="8"/>
  <c r="UD10" i="8"/>
  <c r="UE10" i="8"/>
  <c r="UF10" i="8"/>
  <c r="UG10" i="8"/>
  <c r="H7" i="8" l="1"/>
  <c r="H6" i="8" s="1"/>
  <c r="J7" i="8"/>
  <c r="J6" i="8" s="1"/>
  <c r="AE7" i="8"/>
  <c r="AM6" i="8"/>
  <c r="W7" i="8"/>
  <c r="W6" i="8" s="1"/>
  <c r="O7" i="8"/>
  <c r="O6" i="8" s="1"/>
  <c r="F7" i="8"/>
  <c r="F6" i="8" s="1"/>
  <c r="AL7" i="8"/>
  <c r="AD7" i="8"/>
  <c r="V7" i="8"/>
  <c r="V6" i="8" s="1"/>
  <c r="N7" i="8"/>
  <c r="N6" i="8" s="1"/>
  <c r="AJ6" i="8"/>
  <c r="AB6" i="8"/>
  <c r="T6" i="8"/>
  <c r="L6" i="8"/>
  <c r="AI7" i="8"/>
  <c r="AA7" i="8"/>
  <c r="S7" i="8"/>
  <c r="S6" i="8" s="1"/>
  <c r="K7" i="8"/>
  <c r="K6" i="8" s="1"/>
  <c r="AH7" i="8"/>
  <c r="Z7" i="8"/>
  <c r="R7" i="8"/>
  <c r="R6" i="8" s="1"/>
  <c r="G7" i="8"/>
  <c r="G6" i="8" s="1"/>
  <c r="AF6" i="8"/>
  <c r="X6" i="8"/>
  <c r="P6" i="8"/>
  <c r="AK7" i="8"/>
  <c r="AG7" i="8"/>
  <c r="AC7" i="8"/>
  <c r="Y7" i="8"/>
  <c r="U7" i="8"/>
  <c r="U6" i="8" s="1"/>
  <c r="Q7" i="8"/>
  <c r="Q6" i="8" s="1"/>
  <c r="M7" i="8"/>
  <c r="M6" i="8" s="1"/>
  <c r="I7" i="8"/>
  <c r="I6" i="8" s="1"/>
  <c r="E7" i="8"/>
  <c r="E6" i="8" s="1"/>
  <c r="D7" i="8"/>
  <c r="D6" i="8" s="1"/>
  <c r="B10" i="8" l="1"/>
  <c r="C7" i="8" s="1"/>
  <c r="C6" i="8" s="1"/>
  <c r="P13" i="4" l="1"/>
  <c r="Q13" i="4" s="1"/>
  <c r="P14" i="4"/>
  <c r="Q14" i="4" s="1"/>
  <c r="P15" i="4"/>
  <c r="Q15" i="4" s="1"/>
  <c r="P16" i="4"/>
  <c r="Q16" i="4" s="1"/>
  <c r="P17" i="4"/>
  <c r="Q17" i="4" s="1"/>
  <c r="P18" i="4"/>
  <c r="Q18" i="4" s="1"/>
  <c r="P19" i="4"/>
  <c r="Q19" i="4" s="1"/>
  <c r="P20" i="4"/>
  <c r="Q20" i="4" s="1"/>
  <c r="P21" i="4"/>
  <c r="Q21" i="4" s="1"/>
  <c r="P22" i="4"/>
  <c r="Q22" i="4" s="1"/>
  <c r="P23" i="4"/>
  <c r="Q23" i="4" s="1"/>
  <c r="P24" i="4"/>
  <c r="Q24" i="4" s="1"/>
  <c r="P25" i="4"/>
  <c r="Q25" i="4" s="1"/>
  <c r="P26" i="4"/>
  <c r="Q26" i="4" s="1"/>
  <c r="P27" i="4"/>
  <c r="Q27" i="4" s="1"/>
  <c r="P28" i="4"/>
  <c r="Q28" i="4" s="1"/>
  <c r="P29" i="4"/>
  <c r="Q29" i="4" s="1"/>
  <c r="P30" i="4"/>
  <c r="Q30" i="4" s="1"/>
  <c r="P31" i="4"/>
  <c r="Q31" i="4" s="1"/>
  <c r="P32" i="4"/>
  <c r="Q32" i="4" s="1"/>
  <c r="P33" i="4"/>
  <c r="Q33" i="4" s="1"/>
  <c r="P34" i="4"/>
  <c r="Q34" i="4" s="1"/>
  <c r="P35" i="4"/>
  <c r="Q35" i="4" s="1"/>
  <c r="P36" i="4"/>
  <c r="Q36" i="4" s="1"/>
  <c r="P37" i="4"/>
  <c r="Q37" i="4" s="1"/>
  <c r="P38" i="4"/>
  <c r="Q38" i="4" s="1"/>
  <c r="P39" i="4"/>
  <c r="Q39" i="4" s="1"/>
  <c r="P40" i="4"/>
  <c r="Q40" i="4" s="1"/>
  <c r="P41" i="4"/>
  <c r="Q41" i="4" s="1"/>
  <c r="P42" i="4"/>
  <c r="Q42" i="4" s="1"/>
  <c r="P43" i="4"/>
  <c r="Q43" i="4" s="1"/>
  <c r="P44" i="4"/>
  <c r="Q44" i="4" s="1"/>
  <c r="P45" i="4"/>
  <c r="Q45" i="4" s="1"/>
  <c r="P46" i="4"/>
  <c r="Q46" i="4" s="1"/>
  <c r="P47" i="4"/>
  <c r="Q47" i="4" s="1"/>
  <c r="P48" i="4"/>
  <c r="Q48" i="4" s="1"/>
  <c r="P49" i="4"/>
  <c r="Q49" i="4" s="1"/>
  <c r="P50" i="4"/>
  <c r="Q50" i="4" s="1"/>
  <c r="P51" i="4"/>
  <c r="Q51" i="4" s="1"/>
  <c r="P52" i="4"/>
  <c r="Q52" i="4" s="1"/>
  <c r="P53" i="4"/>
  <c r="Q53" i="4" s="1"/>
  <c r="P54" i="4"/>
  <c r="Q54" i="4" s="1"/>
  <c r="P55" i="4"/>
  <c r="Q55" i="4" s="1"/>
  <c r="P56" i="4"/>
  <c r="Q56" i="4" s="1"/>
  <c r="P57" i="4"/>
  <c r="Q57" i="4" s="1"/>
  <c r="P58" i="4"/>
  <c r="Q58" i="4" s="1"/>
  <c r="P59" i="4"/>
  <c r="Q59" i="4" s="1"/>
  <c r="P60" i="4"/>
  <c r="Q60" i="4" s="1"/>
  <c r="P61" i="4"/>
  <c r="Q61" i="4" s="1"/>
  <c r="P62" i="4"/>
  <c r="Q62" i="4" s="1"/>
  <c r="P63" i="4"/>
  <c r="Q63" i="4" s="1"/>
  <c r="P64" i="4"/>
  <c r="Q64" i="4" s="1"/>
  <c r="P65" i="4"/>
  <c r="Q65" i="4" s="1"/>
  <c r="P66" i="4"/>
  <c r="Q66" i="4" s="1"/>
  <c r="P67" i="4"/>
  <c r="Q67" i="4" s="1"/>
  <c r="P68" i="4"/>
  <c r="Q68" i="4" s="1"/>
  <c r="P69" i="4"/>
  <c r="Q69" i="4" s="1"/>
  <c r="P70" i="4"/>
  <c r="Q70" i="4" s="1"/>
  <c r="P71" i="4"/>
  <c r="Q71" i="4" s="1"/>
  <c r="P72" i="4"/>
  <c r="Q72" i="4" s="1"/>
  <c r="P73" i="4"/>
  <c r="Q73" i="4" s="1"/>
  <c r="P74" i="4"/>
  <c r="Q74" i="4" s="1"/>
  <c r="P75" i="4"/>
  <c r="Q75" i="4" s="1"/>
  <c r="P76" i="4"/>
  <c r="Q76" i="4" s="1"/>
  <c r="P77" i="4"/>
  <c r="Q77" i="4" s="1"/>
  <c r="P78" i="4"/>
  <c r="Q78" i="4" s="1"/>
  <c r="P79" i="4"/>
  <c r="Q79" i="4" s="1"/>
  <c r="P80" i="4"/>
  <c r="Q80" i="4" s="1"/>
  <c r="P81" i="4"/>
  <c r="Q81" i="4" s="1"/>
  <c r="P82" i="4"/>
  <c r="Q82" i="4" s="1"/>
  <c r="P83" i="4"/>
  <c r="Q83" i="4" s="1"/>
  <c r="P84" i="4"/>
  <c r="Q84" i="4" s="1"/>
  <c r="P85" i="4"/>
  <c r="Q85" i="4" s="1"/>
  <c r="P86" i="4"/>
  <c r="Q86" i="4" s="1"/>
  <c r="P87" i="4"/>
  <c r="Q87" i="4" s="1"/>
  <c r="P88" i="4"/>
  <c r="Q88" i="4" s="1"/>
  <c r="P89" i="4"/>
  <c r="Q89" i="4" s="1"/>
  <c r="P90" i="4"/>
  <c r="Q90" i="4" s="1"/>
  <c r="P91" i="4"/>
  <c r="Q91" i="4" s="1"/>
  <c r="P92" i="4"/>
  <c r="Q92" i="4" s="1"/>
  <c r="P93" i="4"/>
  <c r="Q93" i="4" s="1"/>
  <c r="P94" i="4"/>
  <c r="Q94" i="4" s="1"/>
  <c r="P95" i="4"/>
  <c r="Q95" i="4" s="1"/>
  <c r="P96" i="4"/>
  <c r="Q96" i="4" s="1"/>
  <c r="P97" i="4"/>
  <c r="Q97" i="4" s="1"/>
  <c r="P98" i="4"/>
  <c r="Q98" i="4" s="1"/>
  <c r="P99" i="4"/>
  <c r="Q99" i="4" s="1"/>
  <c r="P100" i="4"/>
  <c r="Q100" i="4" s="1"/>
  <c r="P101" i="4"/>
  <c r="Q101" i="4" s="1"/>
  <c r="P102" i="4"/>
  <c r="Q102" i="4" s="1"/>
  <c r="P103" i="4"/>
  <c r="Q103" i="4" s="1"/>
  <c r="P104" i="4"/>
  <c r="Q104" i="4" s="1"/>
  <c r="P105" i="4"/>
  <c r="Q105" i="4" s="1"/>
  <c r="P106" i="4"/>
  <c r="Q106" i="4" s="1"/>
  <c r="P107" i="4"/>
  <c r="Q107" i="4" s="1"/>
  <c r="P108" i="4"/>
  <c r="Q108" i="4" s="1"/>
  <c r="P109" i="4"/>
  <c r="Q109" i="4" s="1"/>
  <c r="P110" i="4"/>
  <c r="Q110" i="4" s="1"/>
  <c r="P111" i="4"/>
  <c r="Q111" i="4" s="1"/>
  <c r="P112" i="4"/>
  <c r="Q112" i="4" s="1"/>
  <c r="P113" i="4"/>
  <c r="Q113" i="4" s="1"/>
  <c r="P114" i="4"/>
  <c r="Q114" i="4" s="1"/>
  <c r="P115" i="4"/>
  <c r="Q115" i="4" s="1"/>
  <c r="P116" i="4"/>
  <c r="Q116" i="4" s="1"/>
  <c r="P117" i="4"/>
  <c r="Q117" i="4" s="1"/>
  <c r="P118" i="4"/>
  <c r="Q118" i="4" s="1"/>
  <c r="P119" i="4"/>
  <c r="Q119" i="4" s="1"/>
  <c r="P120" i="4"/>
  <c r="Q120" i="4" s="1"/>
  <c r="P121" i="4"/>
  <c r="Q121" i="4" s="1"/>
  <c r="P122" i="4"/>
  <c r="Q122" i="4" s="1"/>
  <c r="P123" i="4"/>
  <c r="Q123" i="4" s="1"/>
  <c r="P124" i="4"/>
  <c r="Q124" i="4" s="1"/>
  <c r="P12" i="4"/>
  <c r="Q12" i="4" s="1"/>
  <c r="M124" i="4" l="1"/>
  <c r="L124" i="4"/>
  <c r="N124" i="4" s="1"/>
  <c r="K124" i="4"/>
  <c r="M123" i="4"/>
  <c r="L123" i="4"/>
  <c r="N123" i="4" s="1"/>
  <c r="K123" i="4"/>
  <c r="M122" i="4"/>
  <c r="L122" i="4"/>
  <c r="N122" i="4" s="1"/>
  <c r="K122" i="4"/>
  <c r="M121" i="4"/>
  <c r="L121" i="4"/>
  <c r="N121" i="4" s="1"/>
  <c r="K121" i="4"/>
  <c r="M120" i="4"/>
  <c r="L120" i="4"/>
  <c r="N120" i="4" s="1"/>
  <c r="K120" i="4"/>
  <c r="M119" i="4"/>
  <c r="L119" i="4"/>
  <c r="N119" i="4" s="1"/>
  <c r="K119" i="4"/>
  <c r="M118" i="4"/>
  <c r="L118" i="4"/>
  <c r="N118" i="4" s="1"/>
  <c r="K118" i="4"/>
  <c r="M117" i="4"/>
  <c r="L117" i="4"/>
  <c r="N117" i="4" s="1"/>
  <c r="K117" i="4"/>
  <c r="M116" i="4"/>
  <c r="L116" i="4"/>
  <c r="N116" i="4" s="1"/>
  <c r="K116" i="4"/>
  <c r="M115" i="4"/>
  <c r="L115" i="4"/>
  <c r="N115" i="4" s="1"/>
  <c r="K115" i="4"/>
  <c r="M114" i="4"/>
  <c r="L114" i="4"/>
  <c r="N114" i="4" s="1"/>
  <c r="K114" i="4"/>
  <c r="M113" i="4"/>
  <c r="L113" i="4"/>
  <c r="N113" i="4" s="1"/>
  <c r="K113" i="4"/>
  <c r="M112" i="4"/>
  <c r="L112" i="4"/>
  <c r="N112" i="4" s="1"/>
  <c r="K112" i="4"/>
  <c r="M111" i="4"/>
  <c r="L111" i="4"/>
  <c r="N111" i="4" s="1"/>
  <c r="K111" i="4"/>
  <c r="M110" i="4"/>
  <c r="L110" i="4"/>
  <c r="N110" i="4" s="1"/>
  <c r="K110" i="4"/>
  <c r="M109" i="4"/>
  <c r="L109" i="4"/>
  <c r="N109" i="4" s="1"/>
  <c r="K109" i="4"/>
  <c r="M108" i="4"/>
  <c r="L108" i="4"/>
  <c r="N108" i="4" s="1"/>
  <c r="K108" i="4"/>
  <c r="M107" i="4"/>
  <c r="L107" i="4"/>
  <c r="N107" i="4" s="1"/>
  <c r="K107" i="4"/>
  <c r="M106" i="4"/>
  <c r="L106" i="4"/>
  <c r="N106" i="4" s="1"/>
  <c r="K106" i="4"/>
  <c r="M105" i="4"/>
  <c r="L105" i="4"/>
  <c r="N105" i="4" s="1"/>
  <c r="K105" i="4"/>
  <c r="M104" i="4"/>
  <c r="L104" i="4"/>
  <c r="N104" i="4" s="1"/>
  <c r="K104" i="4"/>
  <c r="M103" i="4"/>
  <c r="L103" i="4"/>
  <c r="N103" i="4" s="1"/>
  <c r="K103" i="4"/>
  <c r="M102" i="4"/>
  <c r="L102" i="4"/>
  <c r="N102" i="4" s="1"/>
  <c r="K102" i="4"/>
  <c r="M101" i="4"/>
  <c r="L101" i="4"/>
  <c r="N101" i="4" s="1"/>
  <c r="K101" i="4"/>
  <c r="M100" i="4"/>
  <c r="L100" i="4"/>
  <c r="N100" i="4" s="1"/>
  <c r="K100" i="4"/>
  <c r="M99" i="4"/>
  <c r="L99" i="4"/>
  <c r="N99" i="4" s="1"/>
  <c r="K99" i="4"/>
  <c r="M98" i="4"/>
  <c r="L98" i="4"/>
  <c r="N98" i="4" s="1"/>
  <c r="K98" i="4"/>
  <c r="M97" i="4"/>
  <c r="L97" i="4"/>
  <c r="N97" i="4" s="1"/>
  <c r="K97" i="4"/>
  <c r="M96" i="4"/>
  <c r="L96" i="4"/>
  <c r="N96" i="4" s="1"/>
  <c r="K96" i="4"/>
  <c r="M95" i="4"/>
  <c r="L95" i="4"/>
  <c r="N95" i="4" s="1"/>
  <c r="K95" i="4"/>
  <c r="M94" i="4"/>
  <c r="L94" i="4"/>
  <c r="N94" i="4" s="1"/>
  <c r="K94" i="4"/>
  <c r="M93" i="4"/>
  <c r="L93" i="4"/>
  <c r="N93" i="4" s="1"/>
  <c r="K93" i="4"/>
  <c r="M92" i="4"/>
  <c r="L92" i="4"/>
  <c r="N92" i="4" s="1"/>
  <c r="K92" i="4"/>
  <c r="M91" i="4"/>
  <c r="L91" i="4"/>
  <c r="N91" i="4" s="1"/>
  <c r="K91" i="4"/>
  <c r="M90" i="4"/>
  <c r="L90" i="4"/>
  <c r="N90" i="4" s="1"/>
  <c r="K90" i="4"/>
  <c r="M89" i="4"/>
  <c r="L89" i="4"/>
  <c r="N89" i="4" s="1"/>
  <c r="K89" i="4"/>
  <c r="M88" i="4"/>
  <c r="L88" i="4"/>
  <c r="N88" i="4" s="1"/>
  <c r="K88" i="4"/>
  <c r="M87" i="4"/>
  <c r="L87" i="4"/>
  <c r="N87" i="4" s="1"/>
  <c r="K87" i="4"/>
  <c r="M86" i="4"/>
  <c r="L86" i="4"/>
  <c r="N86" i="4" s="1"/>
  <c r="K86" i="4"/>
  <c r="M85" i="4"/>
  <c r="L85" i="4"/>
  <c r="N85" i="4" s="1"/>
  <c r="K85" i="4"/>
  <c r="M84" i="4"/>
  <c r="L84" i="4"/>
  <c r="N84" i="4" s="1"/>
  <c r="K84" i="4"/>
  <c r="M83" i="4"/>
  <c r="L83" i="4"/>
  <c r="N83" i="4" s="1"/>
  <c r="K83" i="4"/>
  <c r="M82" i="4"/>
  <c r="L82" i="4"/>
  <c r="N82" i="4" s="1"/>
  <c r="K82" i="4"/>
  <c r="M81" i="4"/>
  <c r="L81" i="4"/>
  <c r="N81" i="4" s="1"/>
  <c r="K81" i="4"/>
  <c r="M80" i="4"/>
  <c r="L80" i="4"/>
  <c r="N80" i="4" s="1"/>
  <c r="K80" i="4"/>
  <c r="M79" i="4"/>
  <c r="L79" i="4"/>
  <c r="N79" i="4" s="1"/>
  <c r="K79" i="4"/>
  <c r="M78" i="4"/>
  <c r="L78" i="4"/>
  <c r="N78" i="4" s="1"/>
  <c r="K78" i="4"/>
  <c r="M77" i="4"/>
  <c r="L77" i="4"/>
  <c r="N77" i="4" s="1"/>
  <c r="K77" i="4"/>
  <c r="M76" i="4"/>
  <c r="L76" i="4"/>
  <c r="N76" i="4" s="1"/>
  <c r="K76" i="4"/>
  <c r="M75" i="4"/>
  <c r="L75" i="4"/>
  <c r="N75" i="4" s="1"/>
  <c r="K75" i="4"/>
  <c r="M74" i="4"/>
  <c r="L74" i="4"/>
  <c r="N74" i="4" s="1"/>
  <c r="K74" i="4"/>
  <c r="M73" i="4"/>
  <c r="L73" i="4"/>
  <c r="N73" i="4" s="1"/>
  <c r="K73" i="4"/>
  <c r="M72" i="4"/>
  <c r="L72" i="4"/>
  <c r="N72" i="4" s="1"/>
  <c r="K72" i="4"/>
  <c r="M71" i="4"/>
  <c r="L71" i="4"/>
  <c r="N71" i="4" s="1"/>
  <c r="K71" i="4"/>
  <c r="M70" i="4"/>
  <c r="L70" i="4"/>
  <c r="N70" i="4" s="1"/>
  <c r="K70" i="4"/>
  <c r="M69" i="4"/>
  <c r="L69" i="4"/>
  <c r="N69" i="4" s="1"/>
  <c r="K69" i="4"/>
  <c r="M68" i="4"/>
  <c r="L68" i="4"/>
  <c r="N68" i="4" s="1"/>
  <c r="K68" i="4"/>
  <c r="M67" i="4"/>
  <c r="L67" i="4"/>
  <c r="N67" i="4" s="1"/>
  <c r="K67" i="4"/>
  <c r="M66" i="4"/>
  <c r="L66" i="4"/>
  <c r="N66" i="4" s="1"/>
  <c r="K66" i="4"/>
  <c r="M65" i="4"/>
  <c r="L65" i="4"/>
  <c r="N65" i="4" s="1"/>
  <c r="K65" i="4"/>
  <c r="M64" i="4"/>
  <c r="L64" i="4"/>
  <c r="N64" i="4" s="1"/>
  <c r="K64" i="4"/>
  <c r="M63" i="4"/>
  <c r="L63" i="4"/>
  <c r="N63" i="4" s="1"/>
  <c r="K63" i="4"/>
  <c r="M62" i="4"/>
  <c r="L62" i="4"/>
  <c r="N62" i="4" s="1"/>
  <c r="K62" i="4"/>
  <c r="M61" i="4"/>
  <c r="L61" i="4"/>
  <c r="N61" i="4" s="1"/>
  <c r="K61" i="4"/>
  <c r="M60" i="4"/>
  <c r="L60" i="4"/>
  <c r="N60" i="4" s="1"/>
  <c r="K60" i="4"/>
  <c r="M59" i="4"/>
  <c r="L59" i="4"/>
  <c r="N59" i="4" s="1"/>
  <c r="K59" i="4"/>
  <c r="M58" i="4"/>
  <c r="L58" i="4"/>
  <c r="N58" i="4" s="1"/>
  <c r="K58" i="4"/>
  <c r="M57" i="4"/>
  <c r="L57" i="4"/>
  <c r="N57" i="4" s="1"/>
  <c r="K57" i="4"/>
  <c r="M56" i="4"/>
  <c r="L56" i="4"/>
  <c r="N56" i="4" s="1"/>
  <c r="K56" i="4"/>
  <c r="M55" i="4"/>
  <c r="L55" i="4"/>
  <c r="N55" i="4" s="1"/>
  <c r="K55" i="4"/>
  <c r="M54" i="4"/>
  <c r="L54" i="4"/>
  <c r="N54" i="4" s="1"/>
  <c r="K54" i="4"/>
  <c r="M53" i="4"/>
  <c r="L53" i="4"/>
  <c r="N53" i="4" s="1"/>
  <c r="K53" i="4"/>
  <c r="M52" i="4"/>
  <c r="L52" i="4"/>
  <c r="N52" i="4" s="1"/>
  <c r="K52" i="4"/>
  <c r="M51" i="4"/>
  <c r="L51" i="4"/>
  <c r="N51" i="4" s="1"/>
  <c r="K51" i="4"/>
  <c r="M50" i="4"/>
  <c r="L50" i="4"/>
  <c r="N50" i="4" s="1"/>
  <c r="K50" i="4"/>
  <c r="M49" i="4"/>
  <c r="L49" i="4"/>
  <c r="N49" i="4" s="1"/>
  <c r="K49" i="4"/>
  <c r="M48" i="4"/>
  <c r="L48" i="4"/>
  <c r="N48" i="4" s="1"/>
  <c r="K48" i="4"/>
  <c r="M47" i="4"/>
  <c r="L47" i="4"/>
  <c r="N47" i="4" s="1"/>
  <c r="K47" i="4"/>
  <c r="M46" i="4"/>
  <c r="L46" i="4"/>
  <c r="N46" i="4" s="1"/>
  <c r="K46" i="4"/>
  <c r="M45" i="4"/>
  <c r="L45" i="4"/>
  <c r="N45" i="4" s="1"/>
  <c r="K45" i="4"/>
  <c r="M44" i="4"/>
  <c r="L44" i="4"/>
  <c r="N44" i="4" s="1"/>
  <c r="K44" i="4"/>
  <c r="M43" i="4"/>
  <c r="L43" i="4"/>
  <c r="N43" i="4" s="1"/>
  <c r="K43" i="4"/>
  <c r="M42" i="4"/>
  <c r="L42" i="4"/>
  <c r="N42" i="4" s="1"/>
  <c r="K42" i="4"/>
  <c r="M41" i="4"/>
  <c r="L41" i="4"/>
  <c r="N41" i="4" s="1"/>
  <c r="K41" i="4"/>
  <c r="M40" i="4"/>
  <c r="L40" i="4"/>
  <c r="N40" i="4" s="1"/>
  <c r="K40" i="4"/>
  <c r="M39" i="4"/>
  <c r="L39" i="4"/>
  <c r="N39" i="4" s="1"/>
  <c r="K39" i="4"/>
  <c r="M38" i="4"/>
  <c r="L38" i="4"/>
  <c r="N38" i="4" s="1"/>
  <c r="K38" i="4"/>
  <c r="M37" i="4"/>
  <c r="L37" i="4"/>
  <c r="N37" i="4" s="1"/>
  <c r="K37" i="4"/>
  <c r="M36" i="4"/>
  <c r="L36" i="4"/>
  <c r="N36" i="4" s="1"/>
  <c r="K36" i="4"/>
  <c r="M35" i="4"/>
  <c r="L35" i="4"/>
  <c r="N35" i="4" s="1"/>
  <c r="K35" i="4"/>
  <c r="M34" i="4"/>
  <c r="L34" i="4"/>
  <c r="N34" i="4" s="1"/>
  <c r="K34" i="4"/>
  <c r="M33" i="4"/>
  <c r="L33" i="4"/>
  <c r="N33" i="4" s="1"/>
  <c r="K33" i="4"/>
  <c r="M32" i="4"/>
  <c r="L32" i="4"/>
  <c r="N32" i="4" s="1"/>
  <c r="K32" i="4"/>
  <c r="M31" i="4"/>
  <c r="L31" i="4"/>
  <c r="N31" i="4" s="1"/>
  <c r="K31" i="4"/>
  <c r="M30" i="4"/>
  <c r="L30" i="4"/>
  <c r="N30" i="4" s="1"/>
  <c r="K30" i="4"/>
  <c r="M29" i="4"/>
  <c r="L29" i="4"/>
  <c r="N29" i="4" s="1"/>
  <c r="K29" i="4"/>
  <c r="M28" i="4"/>
  <c r="L28" i="4"/>
  <c r="N28" i="4" s="1"/>
  <c r="K28" i="4"/>
  <c r="M27" i="4"/>
  <c r="L27" i="4"/>
  <c r="N27" i="4" s="1"/>
  <c r="K27" i="4"/>
  <c r="M26" i="4"/>
  <c r="L26" i="4"/>
  <c r="N26" i="4" s="1"/>
  <c r="K26" i="4"/>
  <c r="M25" i="4"/>
  <c r="L25" i="4"/>
  <c r="N25" i="4" s="1"/>
  <c r="K25" i="4"/>
  <c r="M24" i="4"/>
  <c r="L24" i="4"/>
  <c r="N24" i="4" s="1"/>
  <c r="K24" i="4"/>
  <c r="M23" i="4"/>
  <c r="L23" i="4"/>
  <c r="N23" i="4" s="1"/>
  <c r="K23" i="4"/>
  <c r="M22" i="4"/>
  <c r="L22" i="4"/>
  <c r="N22" i="4" s="1"/>
  <c r="K22" i="4"/>
  <c r="M21" i="4"/>
  <c r="L21" i="4"/>
  <c r="N21" i="4" s="1"/>
  <c r="K21" i="4"/>
  <c r="M20" i="4"/>
  <c r="L20" i="4"/>
  <c r="N20" i="4" s="1"/>
  <c r="K20" i="4"/>
  <c r="M19" i="4"/>
  <c r="L19" i="4"/>
  <c r="N19" i="4" s="1"/>
  <c r="K19" i="4"/>
  <c r="M18" i="4"/>
  <c r="L18" i="4"/>
  <c r="N18" i="4" s="1"/>
  <c r="K18" i="4"/>
  <c r="M17" i="4"/>
  <c r="L17" i="4"/>
  <c r="N17" i="4" s="1"/>
  <c r="K17" i="4"/>
  <c r="M16" i="4"/>
  <c r="L16" i="4"/>
  <c r="N16" i="4" s="1"/>
  <c r="K16" i="4"/>
  <c r="M15" i="4"/>
  <c r="L15" i="4"/>
  <c r="N15" i="4" s="1"/>
  <c r="K15" i="4"/>
  <c r="M14" i="4"/>
  <c r="L14" i="4"/>
  <c r="N14" i="4" s="1"/>
  <c r="K14" i="4"/>
  <c r="M13" i="4"/>
  <c r="L13" i="4"/>
  <c r="N13" i="4" s="1"/>
  <c r="K13" i="4"/>
  <c r="M12" i="4"/>
  <c r="L12" i="4"/>
  <c r="N12" i="4" s="1"/>
  <c r="K12" i="4"/>
  <c r="K10" i="4" l="1"/>
  <c r="O60" i="4"/>
  <c r="O94" i="4"/>
  <c r="O100" i="4"/>
  <c r="O78" i="4"/>
  <c r="O15" i="4"/>
  <c r="O18" i="4"/>
  <c r="O25" i="4"/>
  <c r="O12" i="4"/>
  <c r="O21" i="4"/>
  <c r="O26" i="4"/>
  <c r="O29" i="4"/>
  <c r="O13" i="4"/>
  <c r="O16" i="4"/>
  <c r="O17" i="4"/>
  <c r="O23" i="4"/>
  <c r="O27" i="4"/>
  <c r="O30" i="4"/>
  <c r="O40" i="4"/>
  <c r="O45" i="4"/>
  <c r="O48" i="4"/>
  <c r="O50" i="4"/>
  <c r="O116" i="4"/>
  <c r="O54" i="4"/>
  <c r="O57" i="4"/>
  <c r="O62" i="4"/>
  <c r="O73" i="4"/>
  <c r="O33" i="4"/>
  <c r="O35" i="4"/>
  <c r="O37" i="4"/>
  <c r="O42" i="4"/>
  <c r="O76" i="4"/>
  <c r="O90" i="4"/>
  <c r="O120" i="4"/>
  <c r="O112" i="4"/>
  <c r="O115" i="4"/>
  <c r="O14" i="4"/>
  <c r="O20" i="4"/>
  <c r="O22" i="4"/>
  <c r="O28" i="4"/>
  <c r="O31" i="4"/>
  <c r="O39" i="4"/>
  <c r="O51" i="4"/>
  <c r="O58" i="4"/>
  <c r="O67" i="4"/>
  <c r="O55" i="4"/>
  <c r="O68" i="4"/>
  <c r="O71" i="4"/>
  <c r="O82" i="4"/>
  <c r="O83" i="4"/>
  <c r="O88" i="4"/>
  <c r="O92" i="4"/>
  <c r="O93" i="4"/>
  <c r="O118" i="4"/>
  <c r="O81" i="4"/>
  <c r="O84" i="4"/>
  <c r="O85" i="4"/>
  <c r="O87" i="4"/>
  <c r="O101" i="4"/>
  <c r="O107" i="4"/>
  <c r="O109" i="4"/>
  <c r="O117" i="4"/>
  <c r="O123" i="4"/>
  <c r="O99" i="4"/>
  <c r="O103" i="4"/>
  <c r="O104" i="4"/>
  <c r="O102" i="4"/>
  <c r="O108" i="4"/>
  <c r="O113" i="4"/>
  <c r="O111" i="4"/>
  <c r="O43" i="4"/>
  <c r="O47" i="4"/>
  <c r="O53" i="4"/>
  <c r="O96" i="4"/>
  <c r="O114" i="4"/>
  <c r="O24" i="4"/>
  <c r="O32" i="4"/>
  <c r="O36" i="4"/>
  <c r="O86" i="4"/>
  <c r="O91" i="4"/>
  <c r="O106" i="4"/>
  <c r="O110" i="4"/>
  <c r="O41" i="4"/>
  <c r="O49" i="4"/>
  <c r="O52" i="4"/>
  <c r="O119" i="4"/>
  <c r="O124" i="4"/>
  <c r="O19" i="4"/>
  <c r="O34" i="4"/>
  <c r="O38" i="4"/>
  <c r="O44" i="4"/>
  <c r="O46" i="4"/>
  <c r="O56" i="4"/>
  <c r="O59" i="4"/>
  <c r="O61" i="4"/>
  <c r="O63" i="4"/>
  <c r="O64" i="4"/>
  <c r="O65" i="4"/>
  <c r="O66" i="4"/>
  <c r="O69" i="4"/>
  <c r="O70" i="4"/>
  <c r="O72" i="4"/>
  <c r="O74" i="4"/>
  <c r="O75" i="4"/>
  <c r="O77" i="4"/>
  <c r="O79" i="4"/>
  <c r="O80" i="4"/>
  <c r="O89" i="4"/>
  <c r="O95" i="4"/>
  <c r="O105" i="4"/>
  <c r="O121" i="4"/>
  <c r="O98" i="4"/>
  <c r="O122" i="4"/>
  <c r="O97" i="4"/>
</calcChain>
</file>

<file path=xl/comments1.xml><?xml version="1.0" encoding="utf-8"?>
<comments xmlns="http://schemas.openxmlformats.org/spreadsheetml/2006/main">
  <authors>
    <author>Abdulqudus, Ashimi A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Abdulqudus, Ashimi A:</t>
        </r>
        <r>
          <rPr>
            <sz val="9"/>
            <color indexed="81"/>
            <rFont val="Tahoma"/>
            <family val="2"/>
          </rPr>
          <t xml:space="preserve">
Enter Current CIMS Exchange rate here</t>
        </r>
      </text>
    </comment>
  </commentList>
</comments>
</file>

<file path=xl/sharedStrings.xml><?xml version="1.0" encoding="utf-8"?>
<sst xmlns="http://schemas.openxmlformats.org/spreadsheetml/2006/main" count="4333" uniqueCount="614">
  <si>
    <t>Bin number</t>
  </si>
  <si>
    <t>Part no</t>
  </si>
  <si>
    <t>Rwk?</t>
  </si>
  <si>
    <t>Location</t>
  </si>
  <si>
    <t>Part Description</t>
  </si>
  <si>
    <t>Stock Qty</t>
  </si>
  <si>
    <t>Date</t>
  </si>
  <si>
    <t>Transit Type</t>
  </si>
  <si>
    <t>Y</t>
  </si>
  <si>
    <t>Transit</t>
  </si>
  <si>
    <t>N</t>
  </si>
  <si>
    <t>NU-MCRW 3TKR/WHico Plus Smart</t>
  </si>
  <si>
    <t>GOP ASSEMBLY</t>
  </si>
  <si>
    <t>ASSY - S1 R/A PRESENTER (LONG)</t>
  </si>
  <si>
    <t>DOUBLE PICK ASSY</t>
  </si>
  <si>
    <t>DISPLAY - 7 INCH COP</t>
  </si>
  <si>
    <t>SERVICE ASSEMBLY - MOTHERBOARD</t>
  </si>
  <si>
    <t>DTNG101A01</t>
  </si>
  <si>
    <t>U-IMCRW 3 TK HICO WITH SMART -</t>
  </si>
  <si>
    <t>ASSY - ELECTRONICS BOX (230V)</t>
  </si>
  <si>
    <t>MCRW-2TRACK READ + SMART USB</t>
  </si>
  <si>
    <t>S1 DISPENSER CONTROL BOARD - T</t>
  </si>
  <si>
    <t>NEMO 3TK R/W HICO + SMART</t>
  </si>
  <si>
    <t>PRE-ACCEPTOR 354 TTW NARROW FR</t>
  </si>
  <si>
    <t>DTNG101A12</t>
  </si>
  <si>
    <t>DTNG101A14</t>
  </si>
  <si>
    <t>SEPARATOR - NARROW</t>
  </si>
  <si>
    <t>U-IMCRW TK 123 WITH SMART - ST</t>
  </si>
  <si>
    <t>DISPLAY - 7 INCH COP_</t>
  </si>
  <si>
    <t>DTNG101A15</t>
  </si>
  <si>
    <t>PCB-MAIN INTEL Q965, LGA 775 W</t>
  </si>
  <si>
    <t>DTNG101B02</t>
  </si>
  <si>
    <t>S2 PRESENTER R/A FRU</t>
  </si>
  <si>
    <t>DTNG101B09</t>
  </si>
  <si>
    <t>S2 - SNT TLA ASSY</t>
  </si>
  <si>
    <t>S2 PICK MODULE ASSY</t>
  </si>
  <si>
    <t>DTNG101B10</t>
  </si>
  <si>
    <t>DTNG101B15</t>
  </si>
  <si>
    <t>1ST RECEIPT PRINTER ENGINE FRU</t>
  </si>
  <si>
    <t>DTNG101B16</t>
  </si>
  <si>
    <t>DTNG101C02</t>
  </si>
  <si>
    <t>DTNG101C04</t>
  </si>
  <si>
    <t>RA Carriage Assy</t>
  </si>
  <si>
    <t>NU-MCRW 3TK R/W HICO + SMART</t>
  </si>
  <si>
    <t>DTNG101C06</t>
  </si>
  <si>
    <t>DTNG101C07</t>
  </si>
  <si>
    <t>DTNG101C11</t>
  </si>
  <si>
    <t>DTNG101C13</t>
  </si>
  <si>
    <t>DTNG101D08</t>
  </si>
  <si>
    <t>DTNG101D10</t>
  </si>
  <si>
    <t>DTNG101D15</t>
  </si>
  <si>
    <t>DTNG101D16</t>
  </si>
  <si>
    <t>DTNG101D17</t>
  </si>
  <si>
    <t>DTNG101D20</t>
  </si>
  <si>
    <t>DTNG101D21</t>
  </si>
  <si>
    <t>DTNG101D23</t>
  </si>
  <si>
    <t>DTNG101E01</t>
  </si>
  <si>
    <t>DTNG101E04</t>
  </si>
  <si>
    <t>DTNG101E06</t>
  </si>
  <si>
    <t>DTNG101E07</t>
  </si>
  <si>
    <t>DTNG101F01</t>
  </si>
  <si>
    <t>DTNG101F02</t>
  </si>
  <si>
    <t>DTNG101F05</t>
  </si>
  <si>
    <t>DTNG101F06</t>
  </si>
  <si>
    <t>DTNG101F07</t>
  </si>
  <si>
    <t>DTNG101F08</t>
  </si>
  <si>
    <t>DTNG101F10</t>
  </si>
  <si>
    <t>DTNG101F13</t>
  </si>
  <si>
    <t>DTNG101F15</t>
  </si>
  <si>
    <t>DTNG101F16</t>
  </si>
  <si>
    <t>DTNG101F17</t>
  </si>
  <si>
    <t>DTNG101G03</t>
  </si>
  <si>
    <t>DTNG101G04</t>
  </si>
  <si>
    <t>DTNG101G12</t>
  </si>
  <si>
    <t>DTNG101G19</t>
  </si>
  <si>
    <t>DTNG101G20</t>
  </si>
  <si>
    <t>COMPACT OPERATER PANEL</t>
  </si>
  <si>
    <t>DTNG101H02</t>
  </si>
  <si>
    <t>DTNG101H05</t>
  </si>
  <si>
    <t>DTNG101H07</t>
  </si>
  <si>
    <t>DTNG101H11</t>
  </si>
  <si>
    <t>DTNG101H14</t>
  </si>
  <si>
    <t>DTNG101J02</t>
  </si>
  <si>
    <t>DTNG101J04</t>
  </si>
  <si>
    <t>DTNG101J09</t>
  </si>
  <si>
    <t>DTNG101J10</t>
  </si>
  <si>
    <t>DTNG101J14</t>
  </si>
  <si>
    <t>DTNG101J16</t>
  </si>
  <si>
    <t>DTNG101J18</t>
  </si>
  <si>
    <t>DTNG101J19</t>
  </si>
  <si>
    <t>VACUM-PUMP ASSY</t>
  </si>
  <si>
    <t>LINE PICK ASSY</t>
  </si>
  <si>
    <t>EPP-3 (P) INTERNATIONAL 3 MODU</t>
  </si>
  <si>
    <t>T350</t>
  </si>
  <si>
    <t>GEAR-RETAINER</t>
  </si>
  <si>
    <t>ASSY - VACUUM PUMP</t>
  </si>
  <si>
    <t>LVDT SENSOR ASSY</t>
  </si>
  <si>
    <t>ROLLER-CAPTURE</t>
  </si>
  <si>
    <t>BEARING-INSERT PLASTIC</t>
  </si>
  <si>
    <t>PULLEY-18G GT</t>
  </si>
  <si>
    <t>ESCROW WITH FRU MEMORY - TYPE</t>
  </si>
  <si>
    <t>GEAR-IDLER 42 TOOTH WHITE</t>
  </si>
  <si>
    <t>TNG101C12</t>
  </si>
  <si>
    <t>DRIVE SEGMENT-ASSY</t>
  </si>
  <si>
    <t>TNG101D15</t>
  </si>
  <si>
    <t>TNG101G17</t>
  </si>
  <si>
    <t>WH1</t>
  </si>
  <si>
    <t>WH110</t>
  </si>
  <si>
    <t>WH134</t>
  </si>
  <si>
    <t>WH199</t>
  </si>
  <si>
    <t>WH35</t>
  </si>
  <si>
    <t>PRESENTER-R/A S1 LONG</t>
  </si>
  <si>
    <t>Exchange Rate</t>
  </si>
  <si>
    <t>FSL to FSL</t>
  </si>
  <si>
    <t>OBF - CE transit to Log</t>
  </si>
  <si>
    <t>Defective CE Transit to Log</t>
  </si>
  <si>
    <t>Defective From FSL to Log</t>
  </si>
  <si>
    <t>Good CE transit to Log</t>
  </si>
  <si>
    <t>Good Transit to CE</t>
  </si>
  <si>
    <t>NTS - FSL to Log</t>
  </si>
  <si>
    <t>Owners</t>
  </si>
  <si>
    <t>Grand Total</t>
  </si>
  <si>
    <t>Extended Part Price (NGN)</t>
  </si>
  <si>
    <t>Unit Price (NGN)</t>
  </si>
  <si>
    <t>Unit Lc (NGN)</t>
  </si>
  <si>
    <t>Total Value (USD)</t>
  </si>
  <si>
    <t>Sum of Total Value (USD)</t>
  </si>
  <si>
    <t>Aging (Days)</t>
  </si>
  <si>
    <t>Aging Category</t>
  </si>
  <si>
    <t>Over due</t>
  </si>
  <si>
    <t>4450737837</t>
  </si>
  <si>
    <t>0090026111</t>
  </si>
  <si>
    <t>UPPER TRANSPORT (FIXED REJECT</t>
  </si>
  <si>
    <t>4970475399</t>
  </si>
  <si>
    <t>4450704484</t>
  </si>
  <si>
    <t>4450721579</t>
  </si>
  <si>
    <t>4450724621</t>
  </si>
  <si>
    <t>4450755000</t>
  </si>
  <si>
    <t>4450753129</t>
  </si>
  <si>
    <t>4450644124</t>
  </si>
  <si>
    <t>4450688274</t>
  </si>
  <si>
    <t>4450746025</t>
  </si>
  <si>
    <t>MOTHERBOARD, RIVERSIDE, INTEL</t>
  </si>
  <si>
    <t>4450704482</t>
  </si>
  <si>
    <t>4450763724</t>
  </si>
  <si>
    <t>4970464481</t>
  </si>
  <si>
    <t>0090028593</t>
  </si>
  <si>
    <t>4450707660</t>
  </si>
  <si>
    <t>4450754811</t>
  </si>
  <si>
    <t>4450686427</t>
  </si>
  <si>
    <t>4450753508</t>
  </si>
  <si>
    <t>4450756286</t>
  </si>
  <si>
    <t>0090023826</t>
  </si>
  <si>
    <t>0090030459</t>
  </si>
  <si>
    <t>4450761204</t>
  </si>
  <si>
    <t>4450723882</t>
  </si>
  <si>
    <t>0090028595</t>
  </si>
  <si>
    <t>4450726365</t>
  </si>
  <si>
    <t>4450738137</t>
  </si>
  <si>
    <t>4450737514</t>
  </si>
  <si>
    <t>4450745408</t>
  </si>
  <si>
    <t>4450645638</t>
  </si>
  <si>
    <t>4450689620</t>
  </si>
  <si>
    <t>8770238918</t>
  </si>
  <si>
    <t>4450737108</t>
  </si>
  <si>
    <t>6038005702</t>
  </si>
  <si>
    <t>(50LABELS) BOOK-GLOBAL RETURN</t>
  </si>
  <si>
    <t>4450632944</t>
  </si>
  <si>
    <t>4450587791</t>
  </si>
  <si>
    <t>4450667278</t>
  </si>
  <si>
    <t>4450751323</t>
  </si>
  <si>
    <t>4450739145</t>
  </si>
  <si>
    <t>Unit Price in USD</t>
  </si>
  <si>
    <t>Expense part Plag</t>
  </si>
  <si>
    <t>DATES</t>
  </si>
  <si>
    <t>VALUES</t>
  </si>
  <si>
    <t>Dear user,</t>
  </si>
  <si>
    <t xml:space="preserve">Kindly use In-Transit Data (Tool) and Overview (Tool) for daily analysis. </t>
  </si>
  <si>
    <t>The In-Transit Tool is where you copy and paste "Parts In-Transit" values as seen in the current one.</t>
  </si>
  <si>
    <t>Download Parts In-Transit from CIMS and save in your C: CIMS Folder as "Transit.txt". Run report from MEA Report Validator.</t>
  </si>
  <si>
    <t>VALUE TOTAL</t>
  </si>
  <si>
    <t>Refresh the pivot table in the Overview (Tool) sheet.</t>
  </si>
  <si>
    <t>GTNG101G26</t>
  </si>
  <si>
    <t>DTNG101J11</t>
  </si>
  <si>
    <t>4450765157</t>
  </si>
  <si>
    <t>NEMO 3TK R/W HICO  SMART</t>
  </si>
  <si>
    <t>0090031013</t>
  </si>
  <si>
    <t>BV ENTRY TRANSPORT</t>
  </si>
  <si>
    <t>NG101G17</t>
  </si>
  <si>
    <t>TNG101A01</t>
  </si>
  <si>
    <t>0090031367</t>
  </si>
  <si>
    <t>NU-MCRW STANDARD SHUTTER</t>
  </si>
  <si>
    <t>DTNG101G23</t>
  </si>
  <si>
    <t>4450769745</t>
  </si>
  <si>
    <t>DTNG101A09</t>
  </si>
  <si>
    <t>Red - Worse than last week</t>
  </si>
  <si>
    <t>Amber - Same as last week</t>
  </si>
  <si>
    <t>WEEK-DATES</t>
  </si>
  <si>
    <t>Week 52 / 2019</t>
  </si>
  <si>
    <t>% DIFFERENCE</t>
  </si>
  <si>
    <t>$$ DIFFERENCE</t>
  </si>
  <si>
    <t>DTNG101G15</t>
  </si>
  <si>
    <t>SONIA</t>
  </si>
  <si>
    <t>Green - Last Week Improvement</t>
  </si>
  <si>
    <t>DTNG101B12</t>
  </si>
  <si>
    <t>DTNG101H09</t>
  </si>
  <si>
    <t>DTNG101D04</t>
  </si>
  <si>
    <t>DTNG101D14</t>
  </si>
  <si>
    <t>DTNG101J13</t>
  </si>
  <si>
    <t>4450771990</t>
  </si>
  <si>
    <t>SERVICE PART RIVERSIDE MOTHERB</t>
  </si>
  <si>
    <t>Manually fill required information in the In-Transit Progress chart</t>
  </si>
  <si>
    <t>0090022156</t>
  </si>
  <si>
    <t/>
  </si>
  <si>
    <t>DTNG101G08</t>
  </si>
  <si>
    <t>DTNG101D19</t>
  </si>
  <si>
    <t>DTNG101F14</t>
  </si>
  <si>
    <t>OTNG101G23</t>
  </si>
  <si>
    <t>4450768349</t>
  </si>
  <si>
    <t>DTNG101F18</t>
  </si>
  <si>
    <t>DTNG101D13</t>
  </si>
  <si>
    <t>DTNG101G25</t>
  </si>
  <si>
    <t>OTNG101D18</t>
  </si>
  <si>
    <t>DTNG101D12</t>
  </si>
  <si>
    <t>DTNG101H12</t>
  </si>
  <si>
    <t>WH113</t>
  </si>
  <si>
    <t>DTNG101G01</t>
  </si>
  <si>
    <t>4450713959</t>
  </si>
  <si>
    <t>SHUTTER ASSEMBLY - RHS MOTOR U</t>
  </si>
  <si>
    <t>DTNG101H13</t>
  </si>
  <si>
    <t>OTNG101G18</t>
  </si>
  <si>
    <t>4450740055</t>
  </si>
  <si>
    <t>DTNG101A07</t>
  </si>
  <si>
    <t>DTNG101C10</t>
  </si>
  <si>
    <t>0090025125</t>
  </si>
  <si>
    <t>PCB-ASSY MAIN UPPER</t>
  </si>
  <si>
    <t>DTNG101J07</t>
  </si>
  <si>
    <t>DTNG101B04</t>
  </si>
  <si>
    <t>0090022151</t>
  </si>
  <si>
    <t>UPPER TRANSPORT  REMOVABLE REJ</t>
  </si>
  <si>
    <t>WH5</t>
  </si>
  <si>
    <t>4450769743</t>
  </si>
  <si>
    <t>RA CARRIAGE ASSY</t>
  </si>
  <si>
    <t>0090026058</t>
  </si>
  <si>
    <t>SEPARATOR PCB WAS PRE-ACCEPTOR</t>
  </si>
  <si>
    <t>0090022662</t>
  </si>
  <si>
    <t>CONTROLLER-TOUCH SCREEN-ULTASO</t>
  </si>
  <si>
    <t>DTNG101G18</t>
  </si>
  <si>
    <t>0090033248</t>
  </si>
  <si>
    <t>4970455320</t>
  </si>
  <si>
    <t>MEMORY MODULE  DDR2  1 GB  667</t>
  </si>
  <si>
    <t>9980235677</t>
  </si>
  <si>
    <t>ROLLER</t>
  </si>
  <si>
    <t>9980911782</t>
  </si>
  <si>
    <t>BELT TRANSPORT 1 = 1 FOR 5877</t>
  </si>
  <si>
    <t>WH96</t>
  </si>
  <si>
    <t>JAMIU</t>
  </si>
  <si>
    <t>ISHOLA</t>
  </si>
  <si>
    <t>ADENIYI/AYO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</si>
  <si>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</si>
  <si>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</si>
  <si>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</si>
  <si>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</si>
  <si>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</si>
  <si>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</si>
  <si>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</si>
  <si>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</si>
  <si>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</si>
  <si>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</si>
  <si>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</si>
  <si>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</si>
  <si>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</si>
  <si>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</si>
  <si>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</si>
  <si>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</si>
  <si>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</si>
  <si>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</si>
  <si>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</si>
  <si>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</si>
  <si>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</si>
  <si>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</si>
  <si>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</si>
  <si>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</si>
  <si>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</si>
  <si>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</si>
  <si>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</si>
  <si>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</si>
  <si>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</si>
  <si>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</si>
  <si>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</si>
  <si>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</si>
  <si>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</si>
  <si>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</si>
  <si>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</si>
  <si>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</si>
  <si>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53</t>
  </si>
  <si>
    <t>Process Owners List</t>
  </si>
  <si>
    <t>0090026749</t>
  </si>
  <si>
    <t>BILL VALIDATOR (BV100)</t>
  </si>
  <si>
    <t>4450728233</t>
  </si>
  <si>
    <t>MOTHERBOARD - INTEL GL40 CHIPS</t>
  </si>
  <si>
    <t>DTNG101B08</t>
  </si>
  <si>
    <t>0090027182</t>
  </si>
  <si>
    <t>DTNG101B17</t>
  </si>
  <si>
    <t>0090031097</t>
  </si>
  <si>
    <t>ASSEMBLY  LOWER PCB  GBRU/GBNA</t>
  </si>
  <si>
    <t>4450719463</t>
  </si>
  <si>
    <t>GBRU SHUTTER I/F - TOP ASSY</t>
  </si>
  <si>
    <t>DTNG101C12</t>
  </si>
  <si>
    <t>0090033244</t>
  </si>
  <si>
    <t>SEPARATOR NARROW</t>
  </si>
  <si>
    <t>DTNG101D02</t>
  </si>
  <si>
    <t>4450761930</t>
  </si>
  <si>
    <t>PRESENTER ASSEMBLY - S1 FRONT</t>
  </si>
  <si>
    <t>DTNG101D18</t>
  </si>
  <si>
    <t>DTNG101F03</t>
  </si>
  <si>
    <t>4450775863</t>
  </si>
  <si>
    <t>DTNG101F09</t>
  </si>
  <si>
    <t>DTNG101F11</t>
  </si>
  <si>
    <t>4450746292</t>
  </si>
  <si>
    <t>SERVICE KIT - 15" TTW SUNLIGHT</t>
  </si>
  <si>
    <t>DTNG101F19</t>
  </si>
  <si>
    <t>DTNG101G05</t>
  </si>
  <si>
    <t>DTNG101G14</t>
  </si>
  <si>
    <t>DTNG101G17</t>
  </si>
  <si>
    <t>DTNG101G21</t>
  </si>
  <si>
    <t>DTNG101G22</t>
  </si>
  <si>
    <t>DTNG101G24</t>
  </si>
  <si>
    <t>DTNG101G26</t>
  </si>
  <si>
    <t>DTNG101H10</t>
  </si>
  <si>
    <t>DTNG101J05</t>
  </si>
  <si>
    <t>0090027170</t>
  </si>
  <si>
    <t>LOWER TRANSPORT BNA4</t>
  </si>
  <si>
    <t>DTNG101J15</t>
  </si>
  <si>
    <t>GTNG101A07</t>
  </si>
  <si>
    <t>0090029354</t>
  </si>
  <si>
    <t>POWER SUPPLY - SWITCHING 250W,</t>
  </si>
  <si>
    <t>GTNG101A14</t>
  </si>
  <si>
    <t>GTNG101B02</t>
  </si>
  <si>
    <t>0090026464</t>
  </si>
  <si>
    <t>1=1 S2 SUCTION CUP</t>
  </si>
  <si>
    <t>GTNG101C13</t>
  </si>
  <si>
    <t>0090028273</t>
  </si>
  <si>
    <t>POWER SUPPLY - 600W +24V</t>
  </si>
  <si>
    <t>GTNG101D21</t>
  </si>
  <si>
    <t>GTNG101G22</t>
  </si>
  <si>
    <t>4450738158</t>
  </si>
  <si>
    <t>FDK-15 IN A/G W/PRIVACY  ASM (</t>
  </si>
  <si>
    <t>GTNG101H14</t>
  </si>
  <si>
    <t>OTNG101A07</t>
  </si>
  <si>
    <t>OTNG101B12</t>
  </si>
  <si>
    <t>OTNG101B15</t>
  </si>
  <si>
    <t>OTNG101F15</t>
  </si>
  <si>
    <t>OTNG101G03</t>
  </si>
  <si>
    <t>OTNG101H07</t>
  </si>
  <si>
    <t>4450757206</t>
  </si>
  <si>
    <t>S2 DISPENSER CONTROL BOARD - T</t>
  </si>
  <si>
    <t>4450736562</t>
  </si>
  <si>
    <t>ASSY - REFERENCE EDGE FRU</t>
  </si>
  <si>
    <t>0090031091</t>
  </si>
  <si>
    <t>BELT SYNCHRONOUS (54T FHT-3 X</t>
  </si>
  <si>
    <t>4450612449</t>
  </si>
  <si>
    <t>FILTER-ASSEMBLY</t>
  </si>
  <si>
    <t>4450761527</t>
  </si>
  <si>
    <t>IDLER ROLL - CARRIAGE</t>
  </si>
  <si>
    <t>TNG101J11</t>
  </si>
  <si>
    <t>0090022199</t>
  </si>
  <si>
    <t>SOLENOID-PICK VALVE</t>
  </si>
  <si>
    <t>WH132</t>
  </si>
  <si>
    <t>00-00</t>
  </si>
  <si>
    <t>0090035910</t>
  </si>
  <si>
    <t>S2 SUCTION CUP BLUE</t>
  </si>
  <si>
    <t>4450763723</t>
  </si>
  <si>
    <t>GRAPHICAL OPERATOR PANEL - HAM</t>
  </si>
  <si>
    <t>4450776990</t>
  </si>
  <si>
    <t>S2 ASSY - VACUUM PUMP</t>
  </si>
  <si>
    <t>0090033246</t>
  </si>
  <si>
    <t>ESCROW AND RESERVIOR NARROW</t>
  </si>
  <si>
    <t>4450763722</t>
  </si>
  <si>
    <t>DISPLAY - 15 INCH STANDARD BRI</t>
  </si>
  <si>
    <t>DTNG101C01</t>
  </si>
  <si>
    <t>8770300904</t>
  </si>
  <si>
    <t>PWRSUPP-DISK ENCLOSURE PWR SUP</t>
  </si>
  <si>
    <t>8770315236</t>
  </si>
  <si>
    <t>DRIVE-NBU XX40 3TB 3.5 HD FRU</t>
  </si>
  <si>
    <t>4450769935</t>
  </si>
  <si>
    <t>SERVICE PART - ESTORIL MOTHERB</t>
  </si>
  <si>
    <t>DTNG101F12</t>
  </si>
  <si>
    <t>DTNG101H06</t>
  </si>
  <si>
    <t>GTNG101D09</t>
  </si>
  <si>
    <t>8770300902</t>
  </si>
  <si>
    <t>DRIVE-SAS 3TB DISK DRIVE SLED</t>
  </si>
  <si>
    <t>GTNG101D17</t>
  </si>
  <si>
    <t>4450761229</t>
  </si>
  <si>
    <t>ENH SHUTTER MOTOR UPPER RH ASS</t>
  </si>
  <si>
    <t>TNG101C13</t>
  </si>
  <si>
    <t>TNG101D17</t>
  </si>
  <si>
    <t>4450775986</t>
  </si>
  <si>
    <t>ASSY VACUUM PUMP</t>
  </si>
  <si>
    <t>TNG101E01</t>
  </si>
  <si>
    <t>TNG101F17</t>
  </si>
  <si>
    <t>TNG101H11</t>
  </si>
  <si>
    <t>TNG101J19</t>
  </si>
  <si>
    <t>4450773447</t>
  </si>
  <si>
    <t>AIR FILTER</t>
  </si>
  <si>
    <t>WH133</t>
  </si>
  <si>
    <t>WH6</t>
  </si>
  <si>
    <t>WH84</t>
  </si>
  <si>
    <t>Within Aging</t>
  </si>
  <si>
    <t>SONIA (ISHOLA &amp; JERRY &amp; JAMIU) - (PPKs Inclusive)</t>
  </si>
  <si>
    <t>0090029270</t>
  </si>
  <si>
    <t>GBVEII</t>
  </si>
  <si>
    <t>4450761208</t>
  </si>
  <si>
    <t>GTNG101D18</t>
  </si>
  <si>
    <t>GTNG101J09</t>
  </si>
  <si>
    <t>OTNG101F10</t>
  </si>
  <si>
    <t>TNG101D04</t>
  </si>
  <si>
    <t>4450633190</t>
  </si>
  <si>
    <t>GEAR-26T IDLER</t>
  </si>
  <si>
    <t>4450726253</t>
  </si>
  <si>
    <t>S2 GEAR 22T SNAP FIT</t>
  </si>
  <si>
    <t>4450729526</t>
  </si>
  <si>
    <t>S2 G WHEEL DRIVE GEAR 36T</t>
  </si>
  <si>
    <t>4450741309</t>
  </si>
  <si>
    <t>S2 PULLEY GEAR ASSY 30T/26G</t>
  </si>
  <si>
    <t>4450749759</t>
  </si>
  <si>
    <t>PICK LED2 PCB ASSEMBLY</t>
  </si>
  <si>
    <t>4450754660</t>
  </si>
  <si>
    <t>S2 IDLER GEAR 42T-SNAP</t>
  </si>
  <si>
    <t>4450756284</t>
  </si>
  <si>
    <t>S2 PICKLINE ASSEMBLY</t>
  </si>
  <si>
    <t>0090031376</t>
  </si>
  <si>
    <t>S2 SUCTION CUP RED</t>
  </si>
  <si>
    <t>TNG101E05</t>
  </si>
  <si>
    <t>TNG101F12</t>
  </si>
  <si>
    <t>TNG101F13</t>
  </si>
  <si>
    <t>TNG101H06</t>
  </si>
  <si>
    <t>TNG101J09</t>
  </si>
  <si>
    <t>0090026396</t>
  </si>
  <si>
    <t>BELT SYNCHRONOUS (510-3MR-10 N</t>
  </si>
  <si>
    <t>OVERDUE TRANSIT PARTS TREND.</t>
  </si>
  <si>
    <t>0090022153</t>
  </si>
  <si>
    <t>4450739492</t>
  </si>
  <si>
    <t>PRESENTER ASSY S1 F/A SHORT NO</t>
  </si>
  <si>
    <t>GTNG101F10</t>
  </si>
  <si>
    <t>4450704535</t>
  </si>
  <si>
    <t>ASSY - 15 IN FDK PCB LH</t>
  </si>
  <si>
    <t>OTNG101G22</t>
  </si>
  <si>
    <t>TNG101B09</t>
  </si>
  <si>
    <t>TNG101F02</t>
  </si>
  <si>
    <t>TNG101F05</t>
  </si>
  <si>
    <t>0090027793</t>
  </si>
  <si>
    <t>ESCROW AND RESERVOIR - NARROW</t>
  </si>
  <si>
    <t>TNG101F16</t>
  </si>
  <si>
    <t>TNG101G12</t>
  </si>
  <si>
    <t>TNG101H12</t>
  </si>
  <si>
    <t>4450761948</t>
  </si>
  <si>
    <t>Universal USB Hub - PCB TOP AS</t>
  </si>
  <si>
    <t>4970470511</t>
  </si>
  <si>
    <t>MOTHERBOARD  MICRO-ATX  INTEL</t>
  </si>
  <si>
    <t>DTNG101D09</t>
  </si>
  <si>
    <t>8770314475</t>
  </si>
  <si>
    <t>NETBACKUP APPLIANCE XX40 6TB J</t>
  </si>
  <si>
    <t>GTNG101A12</t>
  </si>
  <si>
    <t>4450740986</t>
  </si>
  <si>
    <t>FASCIA - 15 TOUCH ASSY</t>
  </si>
  <si>
    <t>GTNG101F06</t>
  </si>
  <si>
    <t>0090027181</t>
  </si>
  <si>
    <t>GTNG101H05</t>
  </si>
  <si>
    <t>OTNG101D10</t>
  </si>
  <si>
    <t>6038001864</t>
  </si>
  <si>
    <t>GLOVES SURGICAL - XLG 100</t>
  </si>
  <si>
    <t>6039015542</t>
  </si>
  <si>
    <t>1 = 50 MASKS-SURGICAL TYPE</t>
  </si>
  <si>
    <t>0090008122</t>
  </si>
  <si>
    <t>CAPACITOR-RUN 10UF</t>
  </si>
  <si>
    <t>TNG101C02</t>
  </si>
  <si>
    <t>TNG101D10</t>
  </si>
  <si>
    <t>9980911758</t>
  </si>
  <si>
    <t>1 = 10 , R CUTTER GEAR AK FRU</t>
  </si>
  <si>
    <t>TNG101D14</t>
  </si>
  <si>
    <t>TNG101E04</t>
  </si>
  <si>
    <t>0090002370</t>
  </si>
  <si>
    <t>CLIP-EXE M ID  9.00 X  1.00</t>
  </si>
  <si>
    <t>0090007844</t>
  </si>
  <si>
    <t>TEE-EQUAL</t>
  </si>
  <si>
    <t>TNG101F14</t>
  </si>
  <si>
    <t>TNG101F15</t>
  </si>
  <si>
    <t>TNG101F18</t>
  </si>
  <si>
    <t>TNG101F19</t>
  </si>
  <si>
    <t>4450712960</t>
  </si>
  <si>
    <t>PRESENTER-ASSY UF REAR ACCESS</t>
  </si>
  <si>
    <t>TNG101H08</t>
  </si>
  <si>
    <t>TNG101J02</t>
  </si>
  <si>
    <t>TNG101J05</t>
  </si>
  <si>
    <t>TNG101J07</t>
  </si>
  <si>
    <t>TNG101J13</t>
  </si>
  <si>
    <t>TNG101J18</t>
  </si>
  <si>
    <t>DTNG101G07</t>
  </si>
  <si>
    <t>GTNG101C02</t>
  </si>
  <si>
    <t>GTNG101F07</t>
  </si>
  <si>
    <t>GTNG101G16</t>
  </si>
  <si>
    <t>GTNG101H09</t>
  </si>
  <si>
    <t>GTNG101J11</t>
  </si>
  <si>
    <t>OTNG101B04</t>
  </si>
  <si>
    <t>OTNG101H08</t>
  </si>
  <si>
    <t>4450587806</t>
  </si>
  <si>
    <t>GEAR-DRIVE 36T-5W</t>
  </si>
  <si>
    <t>TNG101A09</t>
  </si>
  <si>
    <t>0090007773</t>
  </si>
  <si>
    <t>RING-RETAINING CRESENT</t>
  </si>
  <si>
    <t>4450738290</t>
  </si>
  <si>
    <t>4450737503</t>
  </si>
  <si>
    <t>DRIVE-CLUSTER ASSY</t>
  </si>
  <si>
    <t>TNG101D08</t>
  </si>
  <si>
    <t>4450736867</t>
  </si>
  <si>
    <t>GEAR-35T DRIVE</t>
  </si>
  <si>
    <t>TNG101D18</t>
  </si>
  <si>
    <t>TNG101D20</t>
  </si>
  <si>
    <t>TNG101E06</t>
  </si>
  <si>
    <t>TNG101F01</t>
  </si>
  <si>
    <t>0090029702</t>
  </si>
  <si>
    <t>84T FHT-3 NF TIMING BELT</t>
  </si>
  <si>
    <t>4450632945</t>
  </si>
  <si>
    <t>PULLEY-28G GT</t>
  </si>
  <si>
    <t>4450759705</t>
  </si>
  <si>
    <t>VACUUM SYSTEM UPGRADE (BOM Onl</t>
  </si>
  <si>
    <t>9983002390</t>
  </si>
  <si>
    <t>LEAF SPRING</t>
  </si>
  <si>
    <t>TNG101F06</t>
  </si>
  <si>
    <t>4450632941</t>
  </si>
  <si>
    <t>GEAR-PULLEY 36T/26G</t>
  </si>
  <si>
    <t>9980052929</t>
  </si>
  <si>
    <t>CARD-CLEANING (SANAC)</t>
  </si>
  <si>
    <t>TNG101G14</t>
  </si>
  <si>
    <t>TNG101G21</t>
  </si>
  <si>
    <t>0090028982</t>
  </si>
  <si>
    <t>NEMO IC BLOCK</t>
  </si>
  <si>
    <t>4450587809</t>
  </si>
  <si>
    <t>GEAR-IDLER 36T-5W</t>
  </si>
  <si>
    <t>TNG101J16</t>
  </si>
  <si>
    <t>0090028269</t>
  </si>
  <si>
    <t>SUPPLY-POWER SWITCH MODE 355W</t>
  </si>
  <si>
    <t>WH200</t>
  </si>
  <si>
    <t>0090022152</t>
  </si>
  <si>
    <t>0090030478</t>
  </si>
  <si>
    <t>PCB-ENHANCED SEP GBR4EA</t>
  </si>
  <si>
    <t>4450765156</t>
  </si>
  <si>
    <t>GTNG101B15</t>
  </si>
  <si>
    <t>4450697352</t>
  </si>
  <si>
    <t>UOP ASSEMBLY   WITH NCR LOGO</t>
  </si>
  <si>
    <t>GTNG101D16</t>
  </si>
  <si>
    <t>4450761336</t>
  </si>
  <si>
    <t>CASSETTE ASSEMBLY NON - TI</t>
  </si>
  <si>
    <t>GTNG101J16</t>
  </si>
  <si>
    <t>TNG101A02</t>
  </si>
  <si>
    <t>TNG101A07</t>
  </si>
  <si>
    <t>TNG101A12</t>
  </si>
  <si>
    <t>TNG101A14</t>
  </si>
  <si>
    <t>TNG101B12</t>
  </si>
  <si>
    <t>TNG101C06</t>
  </si>
  <si>
    <t>TNG101C10</t>
  </si>
  <si>
    <t>TNG101C11</t>
  </si>
  <si>
    <t>TNG101D13</t>
  </si>
  <si>
    <t>4450731632</t>
  </si>
  <si>
    <t>S2 MOTOR PUMP ASSEMBLY</t>
  </si>
  <si>
    <t>TNG101D16</t>
  </si>
  <si>
    <t>4450756222</t>
  </si>
  <si>
    <t>CASSETTE HLA NON TI</t>
  </si>
  <si>
    <t>TNG101D19</t>
  </si>
  <si>
    <t>TNG101D21</t>
  </si>
  <si>
    <t>4450769136</t>
  </si>
  <si>
    <t>TNG101F07</t>
  </si>
  <si>
    <t>TNG101F10</t>
  </si>
  <si>
    <t>4450752915</t>
  </si>
  <si>
    <t>POWER CONTROL BOARD WITH HEART</t>
  </si>
  <si>
    <t>TNG101G03</t>
  </si>
  <si>
    <t>4450587754</t>
  </si>
  <si>
    <t>TUBE-180 LONG</t>
  </si>
  <si>
    <t>TNG101G04</t>
  </si>
  <si>
    <t>TNG101G05</t>
  </si>
  <si>
    <t>TNG101G18</t>
  </si>
  <si>
    <t>TNG101G20</t>
  </si>
  <si>
    <t>0090022326</t>
  </si>
  <si>
    <t>IMCRW CONTACT SET</t>
  </si>
  <si>
    <t>0090029701</t>
  </si>
  <si>
    <t>140T FHT-3 NF TIMING BELT</t>
  </si>
  <si>
    <t>4450587746</t>
  </si>
  <si>
    <t>HUB-PICK LINE</t>
  </si>
  <si>
    <t>4450587807</t>
  </si>
  <si>
    <t>GEAR-DRIVE 48T-5W</t>
  </si>
  <si>
    <t>4450633963</t>
  </si>
  <si>
    <t>GEAR-36T DRIVE</t>
  </si>
  <si>
    <t>4450684697</t>
  </si>
  <si>
    <t>LATCH-MOULDED CASSETTE</t>
  </si>
  <si>
    <t>4450690153</t>
  </si>
  <si>
    <t>SPRING-TORSION</t>
  </si>
  <si>
    <t>4450737575</t>
  </si>
  <si>
    <t>GEAR 26T/5 WIDE (DRIVE)</t>
  </si>
  <si>
    <t>9980914467</t>
  </si>
  <si>
    <t>MOTOR- CARD READER NU-MCRW</t>
  </si>
  <si>
    <t>TNG101H05</t>
  </si>
  <si>
    <t>TNG101H07</t>
  </si>
  <si>
    <t>4450752222</t>
  </si>
  <si>
    <t>UNIVERSAL MISC I/F BOARD - TOP</t>
  </si>
  <si>
    <t>TNG101H09</t>
  </si>
  <si>
    <t>TNG101H10</t>
  </si>
  <si>
    <t>9980912368</t>
  </si>
  <si>
    <t>SPRING EXTENSION - FORK</t>
  </si>
  <si>
    <t>9980912369</t>
  </si>
  <si>
    <t>ROTARY SOLENOID - ESMG</t>
  </si>
  <si>
    <t>TNG101J10</t>
  </si>
  <si>
    <t>4450725384</t>
  </si>
  <si>
    <t>MOULDING ASSY - FASCIA 6628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</si>
</sst>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64" formatCode="[$-409]d\-mmm\-yy;@"/>
    <numFmt numFmtId="165" formatCode="[$$-409]#,##0.00_);[Red]\([$$-409]#,##0.00\)"/>
    <numFmt numFmtId="166" formatCode="dd\-mmm\-yy"/>
    <numFmt numFmtId="167" formatCode="&quot;$&quot;#,##0.00"/>
    <numFmt numFmtId="168" formatCode="[$-409]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indexed="9"/>
      <name val="Arial"/>
      <family val="2"/>
      <charset val="161"/>
    </font>
    <font>
      <b/>
      <sz val="10"/>
      <name val="Arial"/>
      <family val="2"/>
    </font>
    <font>
      <b/>
      <sz val="10"/>
      <name val="Arial"/>
      <family val="2"/>
      <charset val="161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vertical="top" wrapText="1"/>
    </xf>
    <xf numFmtId="0" fontId="1" fillId="4" borderId="0" xfId="2" applyFill="1"/>
    <xf numFmtId="165" fontId="1" fillId="4" borderId="0" xfId="2" applyNumberFormat="1" applyFill="1"/>
    <xf numFmtId="0" fontId="1" fillId="4" borderId="0" xfId="1" applyFill="1"/>
    <xf numFmtId="0" fontId="0" fillId="4" borderId="0" xfId="0" applyFill="1"/>
    <xf numFmtId="0" fontId="2" fillId="0" borderId="3" xfId="0" applyFont="1" applyBorder="1"/>
    <xf numFmtId="0" fontId="2" fillId="0" borderId="5" xfId="0" applyFont="1" applyBorder="1"/>
    <xf numFmtId="165" fontId="2" fillId="5" borderId="7" xfId="0" applyNumberFormat="1" applyFont="1" applyFill="1" applyBorder="1"/>
    <xf numFmtId="44" fontId="0" fillId="0" borderId="0" xfId="4" applyFont="1"/>
    <xf numFmtId="164" fontId="0" fillId="0" borderId="0" xfId="0" applyNumberFormat="1"/>
    <xf numFmtId="0" fontId="5" fillId="6" borderId="0" xfId="0" applyFon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164" fontId="2" fillId="0" borderId="0" xfId="0" applyNumberFormat="1" applyFont="1" applyAlignment="1">
      <alignment horizontal="center"/>
    </xf>
    <xf numFmtId="44" fontId="2" fillId="0" borderId="0" xfId="4" applyFont="1" applyAlignment="1">
      <alignment horizontal="center"/>
    </xf>
    <xf numFmtId="0" fontId="0" fillId="0" borderId="0" xfId="0" applyFill="1"/>
    <xf numFmtId="0" fontId="9" fillId="0" borderId="0" xfId="0" applyFont="1" applyFill="1"/>
    <xf numFmtId="165" fontId="0" fillId="0" borderId="0" xfId="0" applyNumberFormat="1" applyFill="1"/>
    <xf numFmtId="0" fontId="8" fillId="0" borderId="0" xfId="0" applyFont="1" applyFill="1"/>
    <xf numFmtId="14" fontId="8" fillId="0" borderId="0" xfId="0" applyNumberFormat="1" applyFont="1" applyFill="1"/>
    <xf numFmtId="165" fontId="2" fillId="0" borderId="0" xfId="0" applyNumberFormat="1" applyFont="1" applyFill="1" applyBorder="1"/>
    <xf numFmtId="167" fontId="0" fillId="0" borderId="0" xfId="0" applyNumberFormat="1"/>
    <xf numFmtId="0" fontId="2" fillId="3" borderId="8" xfId="0" applyFont="1" applyFill="1" applyBorder="1"/>
    <xf numFmtId="165" fontId="2" fillId="0" borderId="15" xfId="2" applyNumberFormat="1" applyFont="1" applyBorder="1"/>
    <xf numFmtId="0" fontId="2" fillId="2" borderId="16" xfId="1" applyFont="1" applyFill="1" applyBorder="1" applyAlignment="1">
      <alignment vertical="top" wrapText="1"/>
    </xf>
    <xf numFmtId="0" fontId="2" fillId="2" borderId="10" xfId="1" applyFont="1" applyFill="1" applyBorder="1" applyAlignment="1">
      <alignment vertical="top" wrapText="1"/>
    </xf>
    <xf numFmtId="164" fontId="7" fillId="8" borderId="0" xfId="0" applyNumberFormat="1" applyFont="1" applyFill="1" applyAlignment="1">
      <alignment horizontal="center"/>
    </xf>
    <xf numFmtId="0" fontId="2" fillId="0" borderId="19" xfId="0" applyFont="1" applyBorder="1"/>
    <xf numFmtId="0" fontId="2" fillId="9" borderId="0" xfId="0" applyFont="1" applyFill="1"/>
    <xf numFmtId="44" fontId="2" fillId="0" borderId="0" xfId="0" applyNumberFormat="1" applyFont="1" applyFill="1" applyBorder="1"/>
    <xf numFmtId="0" fontId="9" fillId="0" borderId="0" xfId="0" applyFont="1" applyFill="1" applyAlignment="1">
      <alignment horizontal="center"/>
    </xf>
    <xf numFmtId="14" fontId="9" fillId="0" borderId="0" xfId="0" applyNumberFormat="1" applyFont="1" applyFill="1" applyAlignment="1">
      <alignment horizontal="center"/>
    </xf>
    <xf numFmtId="49" fontId="11" fillId="12" borderId="18" xfId="0" applyNumberFormat="1" applyFont="1" applyFill="1" applyBorder="1" applyAlignment="1">
      <alignment horizontal="left"/>
    </xf>
    <xf numFmtId="49" fontId="11" fillId="12" borderId="0" xfId="0" applyNumberFormat="1" applyFont="1" applyFill="1" applyBorder="1" applyAlignment="1">
      <alignment horizontal="left"/>
    </xf>
    <xf numFmtId="49" fontId="0" fillId="3" borderId="18" xfId="0" applyNumberFormat="1" applyFill="1" applyBorder="1" applyAlignment="1">
      <alignment horizontal="left"/>
    </xf>
    <xf numFmtId="49" fontId="0" fillId="3" borderId="0" xfId="0" applyNumberFormat="1" applyFill="1" applyBorder="1" applyAlignment="1">
      <alignment horizontal="left"/>
    </xf>
    <xf numFmtId="14" fontId="10" fillId="0" borderId="0" xfId="0" applyNumberFormat="1" applyFont="1" applyFill="1" applyAlignment="1">
      <alignment horizontal="center"/>
    </xf>
    <xf numFmtId="0" fontId="10" fillId="0" borderId="0" xfId="0" applyNumberFormat="1" applyFont="1" applyFill="1"/>
    <xf numFmtId="0" fontId="2" fillId="0" borderId="20" xfId="0" applyFont="1" applyBorder="1"/>
    <xf numFmtId="0" fontId="2" fillId="0" borderId="0" xfId="0" pivotButton="1" applyFont="1" applyBorder="1"/>
    <xf numFmtId="0" fontId="2" fillId="0" borderId="0" xfId="0" applyFont="1" applyBorder="1"/>
    <xf numFmtId="0" fontId="0" fillId="0" borderId="0" xfId="0" applyBorder="1"/>
    <xf numFmtId="165" fontId="2" fillId="0" borderId="0" xfId="0" applyNumberFormat="1" applyFont="1" applyBorder="1"/>
    <xf numFmtId="49" fontId="0" fillId="11" borderId="18" xfId="0" applyNumberFormat="1" applyFill="1" applyBorder="1" applyAlignment="1"/>
    <xf numFmtId="49" fontId="0" fillId="11" borderId="0" xfId="0" applyNumberFormat="1" applyFill="1" applyBorder="1" applyAlignment="1"/>
    <xf numFmtId="14" fontId="9" fillId="10" borderId="19" xfId="0" applyNumberFormat="1" applyFont="1" applyFill="1" applyBorder="1" applyAlignment="1">
      <alignment horizontal="center"/>
    </xf>
    <xf numFmtId="14" fontId="10" fillId="0" borderId="19" xfId="0" applyNumberFormat="1" applyFont="1" applyFill="1" applyBorder="1" applyAlignment="1">
      <alignment horizontal="center"/>
    </xf>
    <xf numFmtId="44" fontId="2" fillId="7" borderId="17" xfId="0" applyNumberFormat="1" applyFont="1" applyFill="1" applyBorder="1"/>
    <xf numFmtId="165" fontId="2" fillId="0" borderId="19" xfId="0" applyNumberFormat="1" applyFont="1" applyFill="1" applyBorder="1"/>
    <xf numFmtId="44" fontId="13" fillId="0" borderId="19" xfId="4" applyFont="1" applyFill="1" applyBorder="1" applyAlignment="1">
      <alignment horizontal="center"/>
    </xf>
    <xf numFmtId="44" fontId="13" fillId="0" borderId="19" xfId="4" applyFont="1" applyFill="1" applyBorder="1" applyAlignment="1">
      <alignment horizontal="left"/>
    </xf>
    <xf numFmtId="0" fontId="9" fillId="10" borderId="19" xfId="0" applyFont="1" applyFill="1" applyBorder="1" applyAlignment="1">
      <alignment horizontal="center"/>
    </xf>
    <xf numFmtId="0" fontId="9" fillId="0" borderId="19" xfId="0" applyFont="1" applyFill="1" applyBorder="1" applyAlignment="1">
      <alignment horizontal="center"/>
    </xf>
    <xf numFmtId="0" fontId="2" fillId="7" borderId="17" xfId="0" applyFont="1" applyFill="1" applyBorder="1"/>
    <xf numFmtId="166" fontId="14" fillId="0" borderId="6" xfId="0" applyNumberFormat="1" applyFont="1" applyFill="1" applyBorder="1" applyAlignment="1">
      <alignment horizontal="right" wrapText="1"/>
    </xf>
    <xf numFmtId="0" fontId="2" fillId="0" borderId="22" xfId="0" applyFont="1" applyBorder="1"/>
    <xf numFmtId="165" fontId="2" fillId="0" borderId="22" xfId="0" applyNumberFormat="1" applyFont="1" applyFill="1" applyBorder="1"/>
    <xf numFmtId="165" fontId="2" fillId="0" borderId="20" xfId="0" applyNumberFormat="1" applyFont="1" applyFill="1" applyBorder="1"/>
    <xf numFmtId="9" fontId="13" fillId="0" borderId="1" xfId="6" applyFont="1" applyFill="1" applyBorder="1" applyAlignment="1">
      <alignment horizontal="center"/>
    </xf>
    <xf numFmtId="9" fontId="13" fillId="0" borderId="1" xfId="6" applyFont="1" applyFill="1" applyBorder="1" applyAlignment="1">
      <alignment horizontal="left"/>
    </xf>
    <xf numFmtId="0" fontId="14" fillId="0" borderId="6" xfId="0" applyFont="1" applyFill="1" applyBorder="1" applyAlignment="1">
      <alignment wrapText="1"/>
    </xf>
    <xf numFmtId="0" fontId="14" fillId="0" borderId="6" xfId="0" applyFont="1" applyFill="1" applyBorder="1" applyAlignment="1">
      <alignment horizontal="right" wrapText="1"/>
    </xf>
    <xf numFmtId="4" fontId="14" fillId="0" borderId="6" xfId="0" applyNumberFormat="1" applyFont="1" applyFill="1" applyBorder="1" applyAlignment="1">
      <alignment horizontal="right" wrapText="1"/>
    </xf>
    <xf numFmtId="0" fontId="0" fillId="0" borderId="0" xfId="0" pivotButton="1"/>
    <xf numFmtId="0" fontId="2" fillId="13" borderId="0" xfId="0" applyFont="1" applyFill="1" applyBorder="1"/>
    <xf numFmtId="0" fontId="0" fillId="13" borderId="0" xfId="0" applyFill="1"/>
    <xf numFmtId="0" fontId="15" fillId="0" borderId="0" xfId="7"/>
    <xf numFmtId="164" fontId="14" fillId="0" borderId="6" xfId="0" applyNumberFormat="1" applyFont="1" applyFill="1" applyBorder="1" applyAlignment="1">
      <alignment horizontal="right" wrapText="1"/>
    </xf>
    <xf numFmtId="168" fontId="2" fillId="0" borderId="0" xfId="0" applyNumberFormat="1" applyFont="1" applyBorder="1"/>
    <xf numFmtId="165" fontId="2" fillId="14" borderId="0" xfId="0" applyNumberFormat="1" applyFont="1" applyFill="1" applyBorder="1"/>
    <xf numFmtId="165" fontId="2" fillId="7" borderId="0" xfId="0" applyNumberFormat="1" applyFont="1" applyFill="1" applyBorder="1"/>
    <xf numFmtId="0" fontId="2" fillId="2" borderId="9" xfId="1" applyNumberFormat="1" applyFont="1" applyFill="1" applyBorder="1" applyAlignment="1">
      <alignment horizontal="left" vertical="top" wrapText="1"/>
    </xf>
    <xf numFmtId="0" fontId="2" fillId="2" borderId="16" xfId="1" applyNumberFormat="1" applyFont="1" applyFill="1" applyBorder="1" applyAlignment="1">
      <alignment horizontal="left" vertical="top" wrapText="1"/>
    </xf>
    <xf numFmtId="0" fontId="2" fillId="2" borderId="16" xfId="1" applyFont="1" applyFill="1" applyBorder="1" applyAlignment="1">
      <alignment horizontal="left" vertical="top" wrapText="1"/>
    </xf>
    <xf numFmtId="164" fontId="2" fillId="2" borderId="16" xfId="1" applyNumberFormat="1" applyFont="1" applyFill="1" applyBorder="1" applyAlignment="1">
      <alignment horizontal="left" vertical="top" wrapText="1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14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12" fillId="0" borderId="23" xfId="0" applyNumberFormat="1" applyFont="1" applyFill="1" applyBorder="1" applyAlignment="1">
      <alignment horizontal="center"/>
    </xf>
    <xf numFmtId="0" fontId="12" fillId="0" borderId="24" xfId="0" applyNumberFormat="1" applyFont="1" applyFill="1" applyBorder="1" applyAlignment="1">
      <alignment horizontal="center"/>
    </xf>
    <xf numFmtId="0" fontId="12" fillId="0" borderId="18" xfId="0" applyNumberFormat="1" applyFont="1" applyFill="1" applyBorder="1" applyAlignment="1">
      <alignment horizontal="center"/>
    </xf>
    <xf numFmtId="0" fontId="12" fillId="0" borderId="21" xfId="0" applyNumberFormat="1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0" fillId="9" borderId="0" xfId="0" applyFill="1" applyAlignment="1">
      <alignment horizontal="center"/>
    </xf>
  </cellXfs>
  <cellStyles count="8">
    <cellStyle name="Currency" xfId="4" builtinId="4"/>
    <cellStyle name="Hyperlink" xfId="7" builtinId="8"/>
    <cellStyle name="Normal" xfId="0" builtinId="0"/>
    <cellStyle name="Normal 2" xfId="5"/>
    <cellStyle name="Normal 4" xfId="1"/>
    <cellStyle name="Normal 40" xfId="3"/>
    <cellStyle name="Normal 46" xfId="2"/>
    <cellStyle name="Percent" xfId="6" builtinId="5"/>
  </cellStyles>
  <dxfs count="11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4" tint="0.39997558519241921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rgb="FFFF0000"/>
        </patternFill>
      </fill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in-transit</a:t>
            </a:r>
            <a:r>
              <a:rPr lang="en-US" baseline="0"/>
              <a:t> value trend</a:t>
            </a:r>
            <a:endParaRPr lang="en-US"/>
          </a:p>
        </c:rich>
      </c:tx>
      <c:overlay val="0"/>
      <c:spPr>
        <a:solidFill>
          <a:schemeClr val="accent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VALUES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Chart!$A$2:$A$4</c:f>
              <c:numCache>
                <c:formatCode>[$-409]d\-mmm\-yy;@</c:formatCode>
                <c:ptCount val="3"/>
                <c:pt idx="0">
                  <c:v>43530</c:v>
                </c:pt>
                <c:pt idx="1">
                  <c:v>43531</c:v>
                </c:pt>
              </c:numCache>
            </c:numRef>
          </c:cat>
          <c:val>
            <c:numRef>
              <c:f>Chart!$B$2:$B$4</c:f>
              <c:numCache>
                <c:formatCode>[$$-409]#,##0.00_);[Red]\([$$-409]#,##0.00\)</c:formatCode>
                <c:ptCount val="3"/>
                <c:pt idx="0">
                  <c:v>181573.0351850829</c:v>
                </c:pt>
                <c:pt idx="1">
                  <c:v>154724.2379447514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FC-4CFA-B5DD-B83F5464D3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370158488"/>
        <c:axId val="370159664"/>
      </c:lineChart>
      <c:catAx>
        <c:axId val="370158488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solidFill>
            <a:schemeClr val="accent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59664"/>
        <c:crosses val="autoZero"/>
        <c:auto val="0"/>
        <c:lblAlgn val="ctr"/>
        <c:lblOffset val="100"/>
        <c:noMultiLvlLbl val="0"/>
      </c:catAx>
      <c:valAx>
        <c:axId val="370159664"/>
        <c:scaling>
          <c:orientation val="minMax"/>
        </c:scaling>
        <c:delete val="1"/>
        <c:axPos val="l"/>
        <c:numFmt formatCode="[$$-409]#,##0.00_);[Red]\([$$-409]#,##0.00\)" sourceLinked="1"/>
        <c:majorTickMark val="none"/>
        <c:minorTickMark val="none"/>
        <c:tickLblPos val="nextTo"/>
        <c:crossAx val="370158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[In-transit Parts Monitoring Tool.xlsx]Overview (Tool)!PivotTable2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Monthly In-Transit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6091183712241997E-2"/>
              <c:y val="8.1780721726813332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'Overview (Tool)'!$H$4:$H$5</c:f>
              <c:strCache>
                <c:ptCount val="1"/>
                <c:pt idx="0">
                  <c:v>Over due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'Overview (Tool)'!$G$6:$G$156</c:f>
              <c:strCache>
                <c:ptCount val="150"/>
                <c:pt idx="0">
                  <c:v>Apr-20</c:v>
                </c:pt>
                <c:pt idx="1">
                  <c:v>Jun-20</c:v>
                </c:pt>
                <c:pt idx="2">
                  <c:v>Mar-20</c:v>
                </c:pt>
                <c:pt idx="3">
                  <c:v>May-20</c:v>
                </c:pt>
                <c:pt idx="4">
                  <c:v>May-20</c:v>
                </c:pt>
                <c:pt idx="5">
                  <c:v>Feb-20</c:v>
                </c:pt>
                <c:pt idx="6">
                  <c:v>Jun-20</c:v>
                </c:pt>
                <c:pt idx="7">
                  <c:v>Jun-20</c:v>
                </c:pt>
                <c:pt idx="8">
                  <c:v>May-20</c:v>
                </c:pt>
                <c:pt idx="9">
                  <c:v>May-20</c:v>
                </c:pt>
                <c:pt idx="10">
                  <c:v>Apr-20</c:v>
                </c:pt>
                <c:pt idx="11">
                  <c:v>Nov-19</c:v>
                </c:pt>
                <c:pt idx="12">
                  <c:v>Jun-20</c:v>
                </c:pt>
                <c:pt idx="13">
                  <c:v>Mar-20</c:v>
                </c:pt>
                <c:pt idx="14">
                  <c:v>May-20</c:v>
                </c:pt>
                <c:pt idx="15">
                  <c:v>Jun-20</c:v>
                </c:pt>
                <c:pt idx="16">
                  <c:v>May-20</c:v>
                </c:pt>
                <c:pt idx="17">
                  <c:v>Apr-20</c:v>
                </c:pt>
                <c:pt idx="18">
                  <c:v>May-20</c:v>
                </c:pt>
                <c:pt idx="19">
                  <c:v>Mar-20</c:v>
                </c:pt>
                <c:pt idx="20">
                  <c:v>Nov-19</c:v>
                </c:pt>
                <c:pt idx="21">
                  <c:v>Jan-20</c:v>
                </c:pt>
                <c:pt idx="22">
                  <c:v>Jun-20</c:v>
                </c:pt>
                <c:pt idx="23">
                  <c:v>Jul-19</c:v>
                </c:pt>
                <c:pt idx="24">
                  <c:v>May-20</c:v>
                </c:pt>
                <c:pt idx="25">
                  <c:v>Sep-19</c:v>
                </c:pt>
                <c:pt idx="26">
                  <c:v>Mar-19</c:v>
                </c:pt>
                <c:pt idx="27">
                  <c:v>Apr-20</c:v>
                </c:pt>
                <c:pt idx="28">
                  <c:v>Mar-19</c:v>
                </c:pt>
                <c:pt idx="29">
                  <c:v>Mar-20</c:v>
                </c:pt>
                <c:pt idx="30">
                  <c:v>May-20</c:v>
                </c:pt>
                <c:pt idx="31">
                  <c:v>Mar-20</c:v>
                </c:pt>
                <c:pt idx="32">
                  <c:v>Mar-20</c:v>
                </c:pt>
                <c:pt idx="33">
                  <c:v>Oct-19</c:v>
                </c:pt>
                <c:pt idx="34">
                  <c:v>Jun-20</c:v>
                </c:pt>
                <c:pt idx="35">
                  <c:v>Nov-19</c:v>
                </c:pt>
                <c:pt idx="36">
                  <c:v>Jul-19</c:v>
                </c:pt>
                <c:pt idx="37">
                  <c:v>May-20</c:v>
                </c:pt>
                <c:pt idx="38">
                  <c:v>Aug-19</c:v>
                </c:pt>
                <c:pt idx="39">
                  <c:v>Feb-19</c:v>
                </c:pt>
                <c:pt idx="40">
                  <c:v>May-20</c:v>
                </c:pt>
                <c:pt idx="41">
                  <c:v>Mar-19</c:v>
                </c:pt>
                <c:pt idx="42">
                  <c:v>Jun-19</c:v>
                </c:pt>
                <c:pt idx="43">
                  <c:v>Jan-20</c:v>
                </c:pt>
                <c:pt idx="44">
                  <c:v>Jan-20</c:v>
                </c:pt>
                <c:pt idx="45">
                  <c:v>May-20</c:v>
                </c:pt>
                <c:pt idx="46">
                  <c:v>Mar-20</c:v>
                </c:pt>
                <c:pt idx="47">
                  <c:v>Mar-20</c:v>
                </c:pt>
                <c:pt idx="48">
                  <c:v>Jul-19</c:v>
                </c:pt>
                <c:pt idx="49">
                  <c:v>Mar-20</c:v>
                </c:pt>
                <c:pt idx="50">
                  <c:v>Jun-19</c:v>
                </c:pt>
                <c:pt idx="51">
                  <c:v>Jan-20</c:v>
                </c:pt>
                <c:pt idx="52">
                  <c:v>Feb-19</c:v>
                </c:pt>
                <c:pt idx="53">
                  <c:v>Apr-20</c:v>
                </c:pt>
                <c:pt idx="54">
                  <c:v>Aug-19</c:v>
                </c:pt>
                <c:pt idx="55">
                  <c:v>Feb-20</c:v>
                </c:pt>
                <c:pt idx="56">
                  <c:v>May-20</c:v>
                </c:pt>
                <c:pt idx="57">
                  <c:v>Jan-20</c:v>
                </c:pt>
                <c:pt idx="58">
                  <c:v>Mar-19</c:v>
                </c:pt>
                <c:pt idx="59">
                  <c:v>Apr-20</c:v>
                </c:pt>
                <c:pt idx="60">
                  <c:v>Jul-19</c:v>
                </c:pt>
                <c:pt idx="61">
                  <c:v>Jun-20</c:v>
                </c:pt>
                <c:pt idx="62">
                  <c:v>Jun-20</c:v>
                </c:pt>
                <c:pt idx="63">
                  <c:v>Feb-20</c:v>
                </c:pt>
                <c:pt idx="64">
                  <c:v>Jan-20</c:v>
                </c:pt>
                <c:pt idx="65">
                  <c:v>Jan-20</c:v>
                </c:pt>
                <c:pt idx="66">
                  <c:v>Apr-20</c:v>
                </c:pt>
                <c:pt idx="67">
                  <c:v>Nov-19</c:v>
                </c:pt>
                <c:pt idx="68">
                  <c:v>May-20</c:v>
                </c:pt>
                <c:pt idx="69">
                  <c:v>May-20</c:v>
                </c:pt>
                <c:pt idx="70">
                  <c:v>May-19</c:v>
                </c:pt>
                <c:pt idx="71">
                  <c:v>Dec-19</c:v>
                </c:pt>
                <c:pt idx="72">
                  <c:v>Apr-20</c:v>
                </c:pt>
                <c:pt idx="73">
                  <c:v>Aug-19</c:v>
                </c:pt>
                <c:pt idx="74">
                  <c:v>Apr-20</c:v>
                </c:pt>
                <c:pt idx="75">
                  <c:v>Mar-19</c:v>
                </c:pt>
                <c:pt idx="76">
                  <c:v>May-19</c:v>
                </c:pt>
                <c:pt idx="77">
                  <c:v>Jun-19</c:v>
                </c:pt>
                <c:pt idx="78">
                  <c:v>Feb-20</c:v>
                </c:pt>
                <c:pt idx="79">
                  <c:v>Feb-20</c:v>
                </c:pt>
                <c:pt idx="80">
                  <c:v>Aug-19</c:v>
                </c:pt>
                <c:pt idx="81">
                  <c:v>Feb-20</c:v>
                </c:pt>
                <c:pt idx="82">
                  <c:v>Feb-20</c:v>
                </c:pt>
                <c:pt idx="83">
                  <c:v>Feb-20</c:v>
                </c:pt>
                <c:pt idx="84">
                  <c:v>Mar-20</c:v>
                </c:pt>
                <c:pt idx="85">
                  <c:v>Nov-19</c:v>
                </c:pt>
                <c:pt idx="86">
                  <c:v>Mar-20</c:v>
                </c:pt>
                <c:pt idx="87">
                  <c:v>Jan-20</c:v>
                </c:pt>
                <c:pt idx="88">
                  <c:v>Feb-20</c:v>
                </c:pt>
                <c:pt idx="89">
                  <c:v>May-19</c:v>
                </c:pt>
                <c:pt idx="90">
                  <c:v>Feb-20</c:v>
                </c:pt>
                <c:pt idx="91">
                  <c:v>Feb-20</c:v>
                </c:pt>
                <c:pt idx="92">
                  <c:v>Apr-20</c:v>
                </c:pt>
                <c:pt idx="93">
                  <c:v>Mar-20</c:v>
                </c:pt>
                <c:pt idx="94">
                  <c:v>Sep-19</c:v>
                </c:pt>
                <c:pt idx="95">
                  <c:v>Dec-19</c:v>
                </c:pt>
                <c:pt idx="96">
                  <c:v>Jan-20</c:v>
                </c:pt>
                <c:pt idx="97">
                  <c:v>Feb-19</c:v>
                </c:pt>
                <c:pt idx="98">
                  <c:v>Dec-19</c:v>
                </c:pt>
                <c:pt idx="99">
                  <c:v>Sep-19</c:v>
                </c:pt>
                <c:pt idx="100">
                  <c:v>Dec-19</c:v>
                </c:pt>
                <c:pt idx="101">
                  <c:v>Jun-19</c:v>
                </c:pt>
                <c:pt idx="102">
                  <c:v>Apr-20</c:v>
                </c:pt>
                <c:pt idx="103">
                  <c:v>May-20</c:v>
                </c:pt>
                <c:pt idx="104">
                  <c:v>Apr-20</c:v>
                </c:pt>
                <c:pt idx="105">
                  <c:v>May-19</c:v>
                </c:pt>
                <c:pt idx="106">
                  <c:v>Jan-20</c:v>
                </c:pt>
                <c:pt idx="107">
                  <c:v>Feb-19</c:v>
                </c:pt>
                <c:pt idx="108">
                  <c:v>Mar-20</c:v>
                </c:pt>
                <c:pt idx="109">
                  <c:v>Jan-20</c:v>
                </c:pt>
                <c:pt idx="110">
                  <c:v>May-19</c:v>
                </c:pt>
                <c:pt idx="111">
                  <c:v>Feb-20</c:v>
                </c:pt>
                <c:pt idx="112">
                  <c:v>Apr-20</c:v>
                </c:pt>
                <c:pt idx="113">
                  <c:v>Apr-20</c:v>
                </c:pt>
                <c:pt idx="114">
                  <c:v>Sep-19</c:v>
                </c:pt>
                <c:pt idx="115">
                  <c:v>Feb-20</c:v>
                </c:pt>
                <c:pt idx="116">
                  <c:v>Apr-20</c:v>
                </c:pt>
                <c:pt idx="117">
                  <c:v>Dec-19</c:v>
                </c:pt>
                <c:pt idx="118">
                  <c:v>Feb-20</c:v>
                </c:pt>
                <c:pt idx="119">
                  <c:v>Jul-19</c:v>
                </c:pt>
                <c:pt idx="120">
                  <c:v>Feb-20</c:v>
                </c:pt>
                <c:pt idx="121">
                  <c:v>Jun-19</c:v>
                </c:pt>
                <c:pt idx="122">
                  <c:v>Dec-19</c:v>
                </c:pt>
                <c:pt idx="123">
                  <c:v>Nov-19</c:v>
                </c:pt>
                <c:pt idx="124">
                  <c:v>Mar-20</c:v>
                </c:pt>
                <c:pt idx="125">
                  <c:v>Sep-19</c:v>
                </c:pt>
                <c:pt idx="126">
                  <c:v>Mar-20</c:v>
                </c:pt>
                <c:pt idx="127">
                  <c:v>Mar-20</c:v>
                </c:pt>
                <c:pt idx="128">
                  <c:v>Jan-20</c:v>
                </c:pt>
                <c:pt idx="129">
                  <c:v>Jan-20</c:v>
                </c:pt>
                <c:pt idx="130">
                  <c:v>Sep-19</c:v>
                </c:pt>
                <c:pt idx="131">
                  <c:v>Dec-19</c:v>
                </c:pt>
                <c:pt idx="132">
                  <c:v>Nov-19</c:v>
                </c:pt>
                <c:pt idx="133">
                  <c:v>Feb-20</c:v>
                </c:pt>
                <c:pt idx="134">
                  <c:v>Feb-19</c:v>
                </c:pt>
                <c:pt idx="135">
                  <c:v>Jan-20</c:v>
                </c:pt>
                <c:pt idx="136">
                  <c:v>Feb-19</c:v>
                </c:pt>
                <c:pt idx="137">
                  <c:v>Dec-19</c:v>
                </c:pt>
                <c:pt idx="138">
                  <c:v>Feb-20</c:v>
                </c:pt>
                <c:pt idx="139">
                  <c:v>Apr-19</c:v>
                </c:pt>
                <c:pt idx="140">
                  <c:v>Jan-19</c:v>
                </c:pt>
                <c:pt idx="141">
                  <c:v>Jan-19</c:v>
                </c:pt>
                <c:pt idx="142">
                  <c:v>Jun-20</c:v>
                </c:pt>
                <c:pt idx="143">
                  <c:v>Jan-19</c:v>
                </c:pt>
                <c:pt idx="144">
                  <c:v>Feb-20</c:v>
                </c:pt>
                <c:pt idx="145">
                  <c:v>Jun-19</c:v>
                </c:pt>
                <c:pt idx="146">
                  <c:v>Jul-19</c:v>
                </c:pt>
                <c:pt idx="147">
                  <c:v>Jul-19</c:v>
                </c:pt>
                <c:pt idx="148">
                  <c:v>Feb-20</c:v>
                </c:pt>
                <c:pt idx="149">
                  <c:v>Nov-19</c:v>
                </c:pt>
              </c:strCache>
            </c:strRef>
          </c:cat>
          <c:val>
            <c:numRef>
              <c:f>'Overview (Tool)'!$H$6:$H$156</c:f>
              <c:numCache>
                <c:formatCode>[$$-409]#,##0.00_);[Red]\([$$-409]#,##0.00\)</c:formatCode>
                <c:ptCount val="150"/>
                <c:pt idx="0">
                  <c:v>430.04950624133147</c:v>
                </c:pt>
                <c:pt idx="1">
                  <c:v>12603.889961165049</c:v>
                </c:pt>
                <c:pt idx="2">
                  <c:v>930.9309015256589</c:v>
                </c:pt>
                <c:pt idx="3">
                  <c:v>4812.0140638002777</c:v>
                </c:pt>
                <c:pt idx="4">
                  <c:v>2716.6299001386965</c:v>
                </c:pt>
                <c:pt idx="5">
                  <c:v>725.82610263522884</c:v>
                </c:pt>
                <c:pt idx="6">
                  <c:v>2414.6679167822472</c:v>
                </c:pt>
                <c:pt idx="7">
                  <c:v>8175.4790651872408</c:v>
                </c:pt>
                <c:pt idx="8">
                  <c:v>2155.6997281553395</c:v>
                </c:pt>
                <c:pt idx="9">
                  <c:v>4346.5318252427178</c:v>
                </c:pt>
                <c:pt idx="10">
                  <c:v>2655.5440499306519</c:v>
                </c:pt>
                <c:pt idx="11">
                  <c:v>381.87179195561725</c:v>
                </c:pt>
                <c:pt idx="12">
                  <c:v>17524.964088765606</c:v>
                </c:pt>
                <c:pt idx="13">
                  <c:v>525.57378640776699</c:v>
                </c:pt>
                <c:pt idx="14">
                  <c:v>2326.8025686546462</c:v>
                </c:pt>
                <c:pt idx="15">
                  <c:v>13690.010685159503</c:v>
                </c:pt>
                <c:pt idx="16">
                  <c:v>3841.9227489597779</c:v>
                </c:pt>
                <c:pt idx="17">
                  <c:v>380.29880721220525</c:v>
                </c:pt>
                <c:pt idx="18">
                  <c:v>2739.1734257975036</c:v>
                </c:pt>
                <c:pt idx="19">
                  <c:v>1254.1618557558945</c:v>
                </c:pt>
                <c:pt idx="20">
                  <c:v>390.53220527045767</c:v>
                </c:pt>
                <c:pt idx="21">
                  <c:v>104.47062413314842</c:v>
                </c:pt>
                <c:pt idx="22">
                  <c:v>4377.6720416088765</c:v>
                </c:pt>
                <c:pt idx="23">
                  <c:v>518.02327323162274</c:v>
                </c:pt>
                <c:pt idx="24">
                  <c:v>2081.2537642163661</c:v>
                </c:pt>
                <c:pt idx="25">
                  <c:v>1765.3754230235784</c:v>
                </c:pt>
                <c:pt idx="26">
                  <c:v>662.95439667128983</c:v>
                </c:pt>
                <c:pt idx="27">
                  <c:v>1917.375192787795</c:v>
                </c:pt>
                <c:pt idx="28">
                  <c:v>864.32260748959777</c:v>
                </c:pt>
                <c:pt idx="29">
                  <c:v>1521.2462441054095</c:v>
                </c:pt>
                <c:pt idx="30">
                  <c:v>2426.5812510402225</c:v>
                </c:pt>
                <c:pt idx="31">
                  <c:v>123.82726768377255</c:v>
                </c:pt>
                <c:pt idx="32">
                  <c:v>667.82729542302366</c:v>
                </c:pt>
                <c:pt idx="33">
                  <c:v>0.82793342579750351</c:v>
                </c:pt>
                <c:pt idx="34">
                  <c:v>10989.370299583908</c:v>
                </c:pt>
                <c:pt idx="35">
                  <c:v>106.04105409153954</c:v>
                </c:pt>
                <c:pt idx="36">
                  <c:v>1730.4900138696255</c:v>
                </c:pt>
                <c:pt idx="37">
                  <c:v>634.98355339805835</c:v>
                </c:pt>
                <c:pt idx="38">
                  <c:v>491.42884882108183</c:v>
                </c:pt>
                <c:pt idx="39">
                  <c:v>359.20944244105408</c:v>
                </c:pt>
                <c:pt idx="40">
                  <c:v>1705.1838834951457</c:v>
                </c:pt>
                <c:pt idx="41">
                  <c:v>856.81822468793348</c:v>
                </c:pt>
                <c:pt idx="42">
                  <c:v>286.58829403606103</c:v>
                </c:pt>
                <c:pt idx="43">
                  <c:v>1609.3854147018033</c:v>
                </c:pt>
                <c:pt idx="44">
                  <c:v>1187.4220471567266</c:v>
                </c:pt>
                <c:pt idx="45">
                  <c:v>2435.9357891816921</c:v>
                </c:pt>
                <c:pt idx="46">
                  <c:v>1107.189764216366</c:v>
                </c:pt>
                <c:pt idx="47">
                  <c:v>1772.4540554785024</c:v>
                </c:pt>
                <c:pt idx="48">
                  <c:v>149.71428571428572</c:v>
                </c:pt>
                <c:pt idx="49">
                  <c:v>444.94657420249655</c:v>
                </c:pt>
                <c:pt idx="50">
                  <c:v>114.9917891816921</c:v>
                </c:pt>
                <c:pt idx="51">
                  <c:v>571.21214979195565</c:v>
                </c:pt>
                <c:pt idx="52">
                  <c:v>186.08160887656032</c:v>
                </c:pt>
                <c:pt idx="53">
                  <c:v>961.90213314840503</c:v>
                </c:pt>
                <c:pt idx="54">
                  <c:v>624.45237170596397</c:v>
                </c:pt>
                <c:pt idx="55">
                  <c:v>367.80779472954237</c:v>
                </c:pt>
                <c:pt idx="56">
                  <c:v>3403.4469902912624</c:v>
                </c:pt>
                <c:pt idx="57">
                  <c:v>1019.121303744799</c:v>
                </c:pt>
                <c:pt idx="58">
                  <c:v>168.45905686546462</c:v>
                </c:pt>
                <c:pt idx="59">
                  <c:v>1002.9934507628294</c:v>
                </c:pt>
                <c:pt idx="60">
                  <c:v>114.9917891816921</c:v>
                </c:pt>
                <c:pt idx="61">
                  <c:v>9552.3343606102626</c:v>
                </c:pt>
                <c:pt idx="62">
                  <c:v>6225.1055284327313</c:v>
                </c:pt>
                <c:pt idx="63">
                  <c:v>2735.5436061026357</c:v>
                </c:pt>
                <c:pt idx="64">
                  <c:v>657.25608876560329</c:v>
                </c:pt>
                <c:pt idx="65">
                  <c:v>425.33466574202498</c:v>
                </c:pt>
                <c:pt idx="66">
                  <c:v>5.4608599167822467</c:v>
                </c:pt>
                <c:pt idx="67">
                  <c:v>634.98255201109566</c:v>
                </c:pt>
                <c:pt idx="68">
                  <c:v>5272.5564077669906</c:v>
                </c:pt>
                <c:pt idx="69">
                  <c:v>952.11731206657419</c:v>
                </c:pt>
                <c:pt idx="70">
                  <c:v>171.59650485436893</c:v>
                </c:pt>
                <c:pt idx="71">
                  <c:v>1098.7049847434118</c:v>
                </c:pt>
                <c:pt idx="72">
                  <c:v>775.55825242718447</c:v>
                </c:pt>
                <c:pt idx="73">
                  <c:v>381.87179195561725</c:v>
                </c:pt>
                <c:pt idx="74">
                  <c:v>2161.1535644937589</c:v>
                </c:pt>
                <c:pt idx="75">
                  <c:v>254.40765603328711</c:v>
                </c:pt>
                <c:pt idx="76">
                  <c:v>224.18846047156725</c:v>
                </c:pt>
                <c:pt idx="77">
                  <c:v>365.0324049930652</c:v>
                </c:pt>
                <c:pt idx="78">
                  <c:v>243.1387517337032</c:v>
                </c:pt>
                <c:pt idx="79">
                  <c:v>221.98257975034676</c:v>
                </c:pt>
                <c:pt idx="80">
                  <c:v>25.802607489597783</c:v>
                </c:pt>
                <c:pt idx="81">
                  <c:v>303.49267683772541</c:v>
                </c:pt>
                <c:pt idx="82">
                  <c:v>814.35090152565886</c:v>
                </c:pt>
                <c:pt idx="83">
                  <c:v>285.60607489597783</c:v>
                </c:pt>
                <c:pt idx="84">
                  <c:v>381.87179195561725</c:v>
                </c:pt>
                <c:pt idx="85">
                  <c:v>321.36882108183079</c:v>
                </c:pt>
                <c:pt idx="86">
                  <c:v>387.24041608876564</c:v>
                </c:pt>
                <c:pt idx="87">
                  <c:v>241.95822468793344</c:v>
                </c:pt>
                <c:pt idx="88">
                  <c:v>632.62004715672674</c:v>
                </c:pt>
                <c:pt idx="89">
                  <c:v>380.29880721220525</c:v>
                </c:pt>
                <c:pt idx="90">
                  <c:v>588.38499306518725</c:v>
                </c:pt>
                <c:pt idx="91">
                  <c:v>953.08394174757291</c:v>
                </c:pt>
                <c:pt idx="92">
                  <c:v>207.63525658807211</c:v>
                </c:pt>
                <c:pt idx="93">
                  <c:v>723.4809348127601</c:v>
                </c:pt>
                <c:pt idx="94">
                  <c:v>321.36882108183079</c:v>
                </c:pt>
                <c:pt idx="95">
                  <c:v>571.21214979195565</c:v>
                </c:pt>
                <c:pt idx="96">
                  <c:v>130.60779472954229</c:v>
                </c:pt>
                <c:pt idx="97">
                  <c:v>254.69228848821081</c:v>
                </c:pt>
                <c:pt idx="98">
                  <c:v>171.59650485436893</c:v>
                </c:pt>
                <c:pt idx="99">
                  <c:v>540.63711511789177</c:v>
                </c:pt>
                <c:pt idx="100">
                  <c:v>666.81755062413322</c:v>
                </c:pt>
                <c:pt idx="101">
                  <c:v>337.94105409153951</c:v>
                </c:pt>
                <c:pt idx="102">
                  <c:v>225.45420249653262</c:v>
                </c:pt>
                <c:pt idx="103">
                  <c:v>571.21214979195565</c:v>
                </c:pt>
                <c:pt idx="104">
                  <c:v>128.41170596393897</c:v>
                </c:pt>
                <c:pt idx="105">
                  <c:v>106.99079056865465</c:v>
                </c:pt>
                <c:pt idx="106">
                  <c:v>262.78693481276008</c:v>
                </c:pt>
                <c:pt idx="107">
                  <c:v>166.34454923717058</c:v>
                </c:pt>
                <c:pt idx="108">
                  <c:v>163.07424133148405</c:v>
                </c:pt>
                <c:pt idx="109">
                  <c:v>423.67879889042996</c:v>
                </c:pt>
                <c:pt idx="110">
                  <c:v>173.47481276005547</c:v>
                </c:pt>
                <c:pt idx="111">
                  <c:v>380.29880721220525</c:v>
                </c:pt>
                <c:pt idx="112">
                  <c:v>606.97489597780861</c:v>
                </c:pt>
                <c:pt idx="113">
                  <c:v>285.60607489597783</c:v>
                </c:pt>
                <c:pt idx="114">
                  <c:v>380.29880721220525</c:v>
                </c:pt>
                <c:pt idx="115">
                  <c:v>380.29880721220525</c:v>
                </c:pt>
                <c:pt idx="116">
                  <c:v>978.4596116504855</c:v>
                </c:pt>
                <c:pt idx="117">
                  <c:v>506.10380027739251</c:v>
                </c:pt>
                <c:pt idx="118">
                  <c:v>221.98257975034676</c:v>
                </c:pt>
                <c:pt idx="119">
                  <c:v>166.34454923717058</c:v>
                </c:pt>
                <c:pt idx="120">
                  <c:v>632.52305131761443</c:v>
                </c:pt>
                <c:pt idx="121">
                  <c:v>57.843911234396671</c:v>
                </c:pt>
                <c:pt idx="122">
                  <c:v>387.24041608876564</c:v>
                </c:pt>
                <c:pt idx="123">
                  <c:v>481.52271012482663</c:v>
                </c:pt>
                <c:pt idx="124">
                  <c:v>1311.3242163661582</c:v>
                </c:pt>
                <c:pt idx="125">
                  <c:v>243.1387517337032</c:v>
                </c:pt>
                <c:pt idx="126">
                  <c:v>241.95822468793344</c:v>
                </c:pt>
                <c:pt idx="127">
                  <c:v>114.9917891816921</c:v>
                </c:pt>
                <c:pt idx="128">
                  <c:v>131.4357281553398</c:v>
                </c:pt>
                <c:pt idx="129">
                  <c:v>106.99079056865465</c:v>
                </c:pt>
                <c:pt idx="130">
                  <c:v>381.87179195561725</c:v>
                </c:pt>
                <c:pt idx="131">
                  <c:v>2.0700138696255199</c:v>
                </c:pt>
                <c:pt idx="132">
                  <c:v>5.4306518723994452</c:v>
                </c:pt>
                <c:pt idx="133">
                  <c:v>122.4856588072122</c:v>
                </c:pt>
                <c:pt idx="134">
                  <c:v>123.82726768377255</c:v>
                </c:pt>
                <c:pt idx="135">
                  <c:v>381.87179195561725</c:v>
                </c:pt>
                <c:pt idx="136">
                  <c:v>7.7024687933425806</c:v>
                </c:pt>
                <c:pt idx="137">
                  <c:v>346.42676837725384</c:v>
                </c:pt>
                <c:pt idx="138">
                  <c:v>114.9917891816921</c:v>
                </c:pt>
                <c:pt idx="139">
                  <c:v>171.59650485436893</c:v>
                </c:pt>
                <c:pt idx="140">
                  <c:v>49.970457697642161</c:v>
                </c:pt>
                <c:pt idx="141">
                  <c:v>30.642940360610265</c:v>
                </c:pt>
                <c:pt idx="142">
                  <c:v>29.649514563106795</c:v>
                </c:pt>
                <c:pt idx="143">
                  <c:v>0.36260748959778083</c:v>
                </c:pt>
                <c:pt idx="144">
                  <c:v>0.84635228848821087</c:v>
                </c:pt>
                <c:pt idx="145">
                  <c:v>664.50887656033285</c:v>
                </c:pt>
                <c:pt idx="146">
                  <c:v>154.61395284327324</c:v>
                </c:pt>
                <c:pt idx="147">
                  <c:v>664.50887656033285</c:v>
                </c:pt>
                <c:pt idx="148">
                  <c:v>380.29880721220525</c:v>
                </c:pt>
                <c:pt idx="149">
                  <c:v>12.608127600554784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A47-4979-AB37-8DB76B59DC23}"/>
            </c:ext>
          </c:extLst>
        </c:ser>
        <c:ser>
          <c:idx val="1"/>
          <c:order val="1"/>
          <c:tx>
            <c:strRef>
              <c:f>'Overview (Tool)'!$I$4:$I$5</c:f>
              <c:strCache>
                <c:ptCount val="1"/>
                <c:pt idx="0">
                  <c:v>Within Aging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'Overview (Tool)'!$G$6:$G$156</c:f>
              <c:strCache>
                <c:ptCount val="150"/>
                <c:pt idx="0">
                  <c:v>Apr-20</c:v>
                </c:pt>
                <c:pt idx="1">
                  <c:v>Jun-20</c:v>
                </c:pt>
                <c:pt idx="2">
                  <c:v>Mar-20</c:v>
                </c:pt>
                <c:pt idx="3">
                  <c:v>May-20</c:v>
                </c:pt>
                <c:pt idx="4">
                  <c:v>May-20</c:v>
                </c:pt>
                <c:pt idx="5">
                  <c:v>Feb-20</c:v>
                </c:pt>
                <c:pt idx="6">
                  <c:v>Jun-20</c:v>
                </c:pt>
                <c:pt idx="7">
                  <c:v>Jun-20</c:v>
                </c:pt>
                <c:pt idx="8">
                  <c:v>May-20</c:v>
                </c:pt>
                <c:pt idx="9">
                  <c:v>May-20</c:v>
                </c:pt>
                <c:pt idx="10">
                  <c:v>Apr-20</c:v>
                </c:pt>
                <c:pt idx="11">
                  <c:v>Nov-19</c:v>
                </c:pt>
                <c:pt idx="12">
                  <c:v>Jun-20</c:v>
                </c:pt>
                <c:pt idx="13">
                  <c:v>Mar-20</c:v>
                </c:pt>
                <c:pt idx="14">
                  <c:v>May-20</c:v>
                </c:pt>
                <c:pt idx="15">
                  <c:v>Jun-20</c:v>
                </c:pt>
                <c:pt idx="16">
                  <c:v>May-20</c:v>
                </c:pt>
                <c:pt idx="17">
                  <c:v>Apr-20</c:v>
                </c:pt>
                <c:pt idx="18">
                  <c:v>May-20</c:v>
                </c:pt>
                <c:pt idx="19">
                  <c:v>Mar-20</c:v>
                </c:pt>
                <c:pt idx="20">
                  <c:v>Nov-19</c:v>
                </c:pt>
                <c:pt idx="21">
                  <c:v>Jan-20</c:v>
                </c:pt>
                <c:pt idx="22">
                  <c:v>Jun-20</c:v>
                </c:pt>
                <c:pt idx="23">
                  <c:v>Jul-19</c:v>
                </c:pt>
                <c:pt idx="24">
                  <c:v>May-20</c:v>
                </c:pt>
                <c:pt idx="25">
                  <c:v>Sep-19</c:v>
                </c:pt>
                <c:pt idx="26">
                  <c:v>Mar-19</c:v>
                </c:pt>
                <c:pt idx="27">
                  <c:v>Apr-20</c:v>
                </c:pt>
                <c:pt idx="28">
                  <c:v>Mar-19</c:v>
                </c:pt>
                <c:pt idx="29">
                  <c:v>Mar-20</c:v>
                </c:pt>
                <c:pt idx="30">
                  <c:v>May-20</c:v>
                </c:pt>
                <c:pt idx="31">
                  <c:v>Mar-20</c:v>
                </c:pt>
                <c:pt idx="32">
                  <c:v>Mar-20</c:v>
                </c:pt>
                <c:pt idx="33">
                  <c:v>Oct-19</c:v>
                </c:pt>
                <c:pt idx="34">
                  <c:v>Jun-20</c:v>
                </c:pt>
                <c:pt idx="35">
                  <c:v>Nov-19</c:v>
                </c:pt>
                <c:pt idx="36">
                  <c:v>Jul-19</c:v>
                </c:pt>
                <c:pt idx="37">
                  <c:v>May-20</c:v>
                </c:pt>
                <c:pt idx="38">
                  <c:v>Aug-19</c:v>
                </c:pt>
                <c:pt idx="39">
                  <c:v>Feb-19</c:v>
                </c:pt>
                <c:pt idx="40">
                  <c:v>May-20</c:v>
                </c:pt>
                <c:pt idx="41">
                  <c:v>Mar-19</c:v>
                </c:pt>
                <c:pt idx="42">
                  <c:v>Jun-19</c:v>
                </c:pt>
                <c:pt idx="43">
                  <c:v>Jan-20</c:v>
                </c:pt>
                <c:pt idx="44">
                  <c:v>Jan-20</c:v>
                </c:pt>
                <c:pt idx="45">
                  <c:v>May-20</c:v>
                </c:pt>
                <c:pt idx="46">
                  <c:v>Mar-20</c:v>
                </c:pt>
                <c:pt idx="47">
                  <c:v>Mar-20</c:v>
                </c:pt>
                <c:pt idx="48">
                  <c:v>Jul-19</c:v>
                </c:pt>
                <c:pt idx="49">
                  <c:v>Mar-20</c:v>
                </c:pt>
                <c:pt idx="50">
                  <c:v>Jun-19</c:v>
                </c:pt>
                <c:pt idx="51">
                  <c:v>Jan-20</c:v>
                </c:pt>
                <c:pt idx="52">
                  <c:v>Feb-19</c:v>
                </c:pt>
                <c:pt idx="53">
                  <c:v>Apr-20</c:v>
                </c:pt>
                <c:pt idx="54">
                  <c:v>Aug-19</c:v>
                </c:pt>
                <c:pt idx="55">
                  <c:v>Feb-20</c:v>
                </c:pt>
                <c:pt idx="56">
                  <c:v>May-20</c:v>
                </c:pt>
                <c:pt idx="57">
                  <c:v>Jan-20</c:v>
                </c:pt>
                <c:pt idx="58">
                  <c:v>Mar-19</c:v>
                </c:pt>
                <c:pt idx="59">
                  <c:v>Apr-20</c:v>
                </c:pt>
                <c:pt idx="60">
                  <c:v>Jul-19</c:v>
                </c:pt>
                <c:pt idx="61">
                  <c:v>Jun-20</c:v>
                </c:pt>
                <c:pt idx="62">
                  <c:v>Jun-20</c:v>
                </c:pt>
                <c:pt idx="63">
                  <c:v>Feb-20</c:v>
                </c:pt>
                <c:pt idx="64">
                  <c:v>Jan-20</c:v>
                </c:pt>
                <c:pt idx="65">
                  <c:v>Jan-20</c:v>
                </c:pt>
                <c:pt idx="66">
                  <c:v>Apr-20</c:v>
                </c:pt>
                <c:pt idx="67">
                  <c:v>Nov-19</c:v>
                </c:pt>
                <c:pt idx="68">
                  <c:v>May-20</c:v>
                </c:pt>
                <c:pt idx="69">
                  <c:v>May-20</c:v>
                </c:pt>
                <c:pt idx="70">
                  <c:v>May-19</c:v>
                </c:pt>
                <c:pt idx="71">
                  <c:v>Dec-19</c:v>
                </c:pt>
                <c:pt idx="72">
                  <c:v>Apr-20</c:v>
                </c:pt>
                <c:pt idx="73">
                  <c:v>Aug-19</c:v>
                </c:pt>
                <c:pt idx="74">
                  <c:v>Apr-20</c:v>
                </c:pt>
                <c:pt idx="75">
                  <c:v>Mar-19</c:v>
                </c:pt>
                <c:pt idx="76">
                  <c:v>May-19</c:v>
                </c:pt>
                <c:pt idx="77">
                  <c:v>Jun-19</c:v>
                </c:pt>
                <c:pt idx="78">
                  <c:v>Feb-20</c:v>
                </c:pt>
                <c:pt idx="79">
                  <c:v>Feb-20</c:v>
                </c:pt>
                <c:pt idx="80">
                  <c:v>Aug-19</c:v>
                </c:pt>
                <c:pt idx="81">
                  <c:v>Feb-20</c:v>
                </c:pt>
                <c:pt idx="82">
                  <c:v>Feb-20</c:v>
                </c:pt>
                <c:pt idx="83">
                  <c:v>Feb-20</c:v>
                </c:pt>
                <c:pt idx="84">
                  <c:v>Mar-20</c:v>
                </c:pt>
                <c:pt idx="85">
                  <c:v>Nov-19</c:v>
                </c:pt>
                <c:pt idx="86">
                  <c:v>Mar-20</c:v>
                </c:pt>
                <c:pt idx="87">
                  <c:v>Jan-20</c:v>
                </c:pt>
                <c:pt idx="88">
                  <c:v>Feb-20</c:v>
                </c:pt>
                <c:pt idx="89">
                  <c:v>May-19</c:v>
                </c:pt>
                <c:pt idx="90">
                  <c:v>Feb-20</c:v>
                </c:pt>
                <c:pt idx="91">
                  <c:v>Feb-20</c:v>
                </c:pt>
                <c:pt idx="92">
                  <c:v>Apr-20</c:v>
                </c:pt>
                <c:pt idx="93">
                  <c:v>Mar-20</c:v>
                </c:pt>
                <c:pt idx="94">
                  <c:v>Sep-19</c:v>
                </c:pt>
                <c:pt idx="95">
                  <c:v>Dec-19</c:v>
                </c:pt>
                <c:pt idx="96">
                  <c:v>Jan-20</c:v>
                </c:pt>
                <c:pt idx="97">
                  <c:v>Feb-19</c:v>
                </c:pt>
                <c:pt idx="98">
                  <c:v>Dec-19</c:v>
                </c:pt>
                <c:pt idx="99">
                  <c:v>Sep-19</c:v>
                </c:pt>
                <c:pt idx="100">
                  <c:v>Dec-19</c:v>
                </c:pt>
                <c:pt idx="101">
                  <c:v>Jun-19</c:v>
                </c:pt>
                <c:pt idx="102">
                  <c:v>Apr-20</c:v>
                </c:pt>
                <c:pt idx="103">
                  <c:v>May-20</c:v>
                </c:pt>
                <c:pt idx="104">
                  <c:v>Apr-20</c:v>
                </c:pt>
                <c:pt idx="105">
                  <c:v>May-19</c:v>
                </c:pt>
                <c:pt idx="106">
                  <c:v>Jan-20</c:v>
                </c:pt>
                <c:pt idx="107">
                  <c:v>Feb-19</c:v>
                </c:pt>
                <c:pt idx="108">
                  <c:v>Mar-20</c:v>
                </c:pt>
                <c:pt idx="109">
                  <c:v>Jan-20</c:v>
                </c:pt>
                <c:pt idx="110">
                  <c:v>May-19</c:v>
                </c:pt>
                <c:pt idx="111">
                  <c:v>Feb-20</c:v>
                </c:pt>
                <c:pt idx="112">
                  <c:v>Apr-20</c:v>
                </c:pt>
                <c:pt idx="113">
                  <c:v>Apr-20</c:v>
                </c:pt>
                <c:pt idx="114">
                  <c:v>Sep-19</c:v>
                </c:pt>
                <c:pt idx="115">
                  <c:v>Feb-20</c:v>
                </c:pt>
                <c:pt idx="116">
                  <c:v>Apr-20</c:v>
                </c:pt>
                <c:pt idx="117">
                  <c:v>Dec-19</c:v>
                </c:pt>
                <c:pt idx="118">
                  <c:v>Feb-20</c:v>
                </c:pt>
                <c:pt idx="119">
                  <c:v>Jul-19</c:v>
                </c:pt>
                <c:pt idx="120">
                  <c:v>Feb-20</c:v>
                </c:pt>
                <c:pt idx="121">
                  <c:v>Jun-19</c:v>
                </c:pt>
                <c:pt idx="122">
                  <c:v>Dec-19</c:v>
                </c:pt>
                <c:pt idx="123">
                  <c:v>Nov-19</c:v>
                </c:pt>
                <c:pt idx="124">
                  <c:v>Mar-20</c:v>
                </c:pt>
                <c:pt idx="125">
                  <c:v>Sep-19</c:v>
                </c:pt>
                <c:pt idx="126">
                  <c:v>Mar-20</c:v>
                </c:pt>
                <c:pt idx="127">
                  <c:v>Mar-20</c:v>
                </c:pt>
                <c:pt idx="128">
                  <c:v>Jan-20</c:v>
                </c:pt>
                <c:pt idx="129">
                  <c:v>Jan-20</c:v>
                </c:pt>
                <c:pt idx="130">
                  <c:v>Sep-19</c:v>
                </c:pt>
                <c:pt idx="131">
                  <c:v>Dec-19</c:v>
                </c:pt>
                <c:pt idx="132">
                  <c:v>Nov-19</c:v>
                </c:pt>
                <c:pt idx="133">
                  <c:v>Feb-20</c:v>
                </c:pt>
                <c:pt idx="134">
                  <c:v>Feb-19</c:v>
                </c:pt>
                <c:pt idx="135">
                  <c:v>Jan-20</c:v>
                </c:pt>
                <c:pt idx="136">
                  <c:v>Feb-19</c:v>
                </c:pt>
                <c:pt idx="137">
                  <c:v>Dec-19</c:v>
                </c:pt>
                <c:pt idx="138">
                  <c:v>Feb-20</c:v>
                </c:pt>
                <c:pt idx="139">
                  <c:v>Apr-19</c:v>
                </c:pt>
                <c:pt idx="140">
                  <c:v>Jan-19</c:v>
                </c:pt>
                <c:pt idx="141">
                  <c:v>Jan-19</c:v>
                </c:pt>
                <c:pt idx="142">
                  <c:v>Jun-20</c:v>
                </c:pt>
                <c:pt idx="143">
                  <c:v>Jan-19</c:v>
                </c:pt>
                <c:pt idx="144">
                  <c:v>Feb-20</c:v>
                </c:pt>
                <c:pt idx="145">
                  <c:v>Jun-19</c:v>
                </c:pt>
                <c:pt idx="146">
                  <c:v>Jul-19</c:v>
                </c:pt>
                <c:pt idx="147">
                  <c:v>Jul-19</c:v>
                </c:pt>
                <c:pt idx="148">
                  <c:v>Feb-20</c:v>
                </c:pt>
                <c:pt idx="149">
                  <c:v>Nov-19</c:v>
                </c:pt>
              </c:strCache>
            </c:strRef>
          </c:cat>
          <c:val>
            <c:numRef>
              <c:f>'Overview (Tool)'!$I$6:$I$156</c:f>
              <c:numCache>
                <c:formatCode>[$$-409]#,##0.00_);[Red]\([$$-409]#,##0.00\)</c:formatCode>
                <c:ptCount val="150"/>
                <c:pt idx="1">
                  <c:v>23117.345947295416</c:v>
                </c:pt>
                <c:pt idx="6">
                  <c:v>10800.398851595008</c:v>
                </c:pt>
                <c:pt idx="7">
                  <c:v>12139.799844660196</c:v>
                </c:pt>
                <c:pt idx="12">
                  <c:v>11787.435811373094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C0-4421-8603-5DD87EB23C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70160840"/>
        <c:axId val="370161232"/>
        <c:axId val="0"/>
      </c:bar3DChart>
      <c:catAx>
        <c:axId val="37016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61232"/>
        <c:crosses val="autoZero"/>
        <c:auto val="1"/>
        <c:lblAlgn val="ctr"/>
        <c:lblOffset val="100"/>
        <c:noMultiLvlLbl val="0"/>
      </c:catAx>
      <c:valAx>
        <c:axId val="37016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.00_);[Red]\([$$-409]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60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11905</xdr:colOff>
      <xdr:row>0</xdr:row>
      <xdr:rowOff>71437</xdr:rowOff>
    </xdr:from>
    <xdr:to>
      <xdr:col>16</xdr:col>
      <xdr:colOff>166688</xdr:colOff>
      <xdr:row>12</xdr:row>
      <xdr:rowOff>55297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11907</xdr:rowOff>
    </xdr:from>
    <xdr:to>
      <xdr:col>19</xdr:col>
      <xdr:colOff>301625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6EBD51E-453B-481E-8BFE-F4BD0E1E9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lodeoku, Oladipo Peter" refreshedDate="43997.453346296294" createdVersion="6" refreshedVersion="6" minRefreshableVersion="3" recordCount="844">
  <cacheSource type="worksheet">
    <worksheetSource ref="A11:O855" sheet="In-Transit Data (Tool)"/>
  </cacheSource>
  <cacheFields count="15">
    <cacheField name="Bin number" numFmtId="0">
      <sharedItems/>
    </cacheField>
    <cacheField name="Part no" numFmtId="0">
      <sharedItems/>
    </cacheField>
    <cacheField name="Rwk?" numFmtId="0">
      <sharedItems/>
    </cacheField>
    <cacheField name="Location" numFmtId="0">
      <sharedItems/>
    </cacheField>
    <cacheField name="Part Description" numFmtId="0">
      <sharedItems/>
    </cacheField>
    <cacheField name="Stock Qty" numFmtId="0">
      <sharedItems containsSemiMixedTypes="0" containsString="0" containsNumber="1" containsInteger="1" minValue="1" maxValue="176"/>
    </cacheField>
    <cacheField name="Unit Price (NGN)" numFmtId="0">
      <sharedItems containsSemiMixedTypes="0" containsString="0" containsNumber="1" minValue="0" maxValue="636417.84"/>
    </cacheField>
    <cacheField name="Unit Lc (NGN)" numFmtId="0">
      <sharedItems containsSemiMixedTypes="0" containsString="0" containsNumber="1" minValue="0" maxValue="1317.434"/>
    </cacheField>
    <cacheField name="Date" numFmtId="164">
      <sharedItems containsSemiMixedTypes="0" containsNonDate="0" containsDate="1" containsString="0" minDate="2019-01-21T00:00:00" maxDate="2020-06-12T00:00:00" count="150">
        <d v="2020-04-22T00:00:00"/>
        <d v="2020-06-10T00:00:00"/>
        <d v="2020-03-11T00:00:00"/>
        <d v="2020-05-15T00:00:00"/>
        <d v="2020-05-08T00:00:00"/>
        <d v="2020-02-26T00:00:00"/>
        <d v="2020-06-08T00:00:00"/>
        <d v="2020-06-09T00:00:00"/>
        <d v="2020-05-29T00:00:00"/>
        <d v="2020-05-11T00:00:00"/>
        <d v="2020-04-21T00:00:00"/>
        <d v="2019-11-22T00:00:00"/>
        <d v="2020-06-11T00:00:00"/>
        <d v="2020-03-13T00:00:00"/>
        <d v="2020-05-06T00:00:00"/>
        <d v="2020-06-05T00:00:00"/>
        <d v="2020-05-28T00:00:00"/>
        <d v="2020-04-02T00:00:00"/>
        <d v="2020-05-13T00:00:00"/>
        <d v="2020-03-27T00:00:00"/>
        <d v="2019-11-27T00:00:00"/>
        <d v="2020-01-22T00:00:00"/>
        <d v="2020-06-02T00:00:00"/>
        <d v="2019-07-29T00:00:00"/>
        <d v="2020-05-21T00:00:00"/>
        <d v="2019-09-19T00:00:00"/>
        <d v="2019-03-05T00:00:00"/>
        <d v="2020-04-06T00:00:00"/>
        <d v="2019-03-07T00:00:00"/>
        <d v="2020-03-23T00:00:00"/>
        <d v="2020-05-20T00:00:00"/>
        <d v="2020-03-17T00:00:00"/>
        <d v="2020-03-16T00:00:00"/>
        <d v="2019-10-14T00:00:00"/>
        <d v="2020-06-01T00:00:00"/>
        <d v="2019-11-19T00:00:00"/>
        <d v="2019-07-11T00:00:00"/>
        <d v="2020-05-05T00:00:00"/>
        <d v="2019-08-19T00:00:00"/>
        <d v="2019-02-06T00:00:00"/>
        <d v="2020-05-04T00:00:00"/>
        <d v="2019-03-11T00:00:00"/>
        <d v="2019-06-24T00:00:00"/>
        <d v="2020-01-30T00:00:00"/>
        <d v="2020-01-15T00:00:00"/>
        <d v="2020-05-22T00:00:00"/>
        <d v="2020-03-06T00:00:00"/>
        <d v="2020-03-24T00:00:00"/>
        <d v="2019-07-19T00:00:00"/>
        <d v="2020-03-02T00:00:00"/>
        <d v="2019-06-10T00:00:00"/>
        <d v="2020-01-08T00:00:00"/>
        <d v="2019-02-11T00:00:00"/>
        <d v="2020-04-30T00:00:00"/>
        <d v="2019-08-22T00:00:00"/>
        <d v="2020-02-18T00:00:00"/>
        <d v="2020-05-18T00:00:00"/>
        <d v="2020-01-03T00:00:00"/>
        <d v="2019-03-25T00:00:00"/>
        <d v="2020-04-14T00:00:00"/>
        <d v="2019-07-17T00:00:00"/>
        <d v="2020-06-04T00:00:00"/>
        <d v="2020-06-03T00:00:00"/>
        <d v="2020-02-17T00:00:00"/>
        <d v="2020-01-29T00:00:00"/>
        <d v="2020-01-17T00:00:00"/>
        <d v="2020-04-08T00:00:00"/>
        <d v="2019-11-28T00:00:00"/>
        <d v="2020-05-27T00:00:00"/>
        <d v="2020-05-19T00:00:00"/>
        <d v="2019-05-22T00:00:00"/>
        <d v="2019-12-16T00:00:00"/>
        <d v="2020-04-09T00:00:00"/>
        <d v="2019-08-27T00:00:00"/>
        <d v="2020-04-28T00:00:00"/>
        <d v="2019-03-12T00:00:00"/>
        <d v="2019-05-20T00:00:00"/>
        <d v="2019-06-14T00:00:00"/>
        <d v="2020-02-03T00:00:00"/>
        <d v="2020-02-27T00:00:00"/>
        <d v="2019-08-15T00:00:00"/>
        <d v="2020-02-05T00:00:00"/>
        <d v="2020-02-20T00:00:00"/>
        <d v="2020-02-06T00:00:00"/>
        <d v="2020-03-09T00:00:00"/>
        <d v="2019-11-25T00:00:00"/>
        <d v="2020-03-05T00:00:00"/>
        <d v="2020-01-13T00:00:00"/>
        <d v="2020-02-11T00:00:00"/>
        <d v="2019-05-21T00:00:00"/>
        <d v="2020-02-04T00:00:00"/>
        <d v="2020-02-19T00:00:00"/>
        <d v="2020-04-17T00:00:00"/>
        <d v="2020-03-18T00:00:00"/>
        <d v="2019-09-18T00:00:00"/>
        <d v="2019-12-24T00:00:00"/>
        <d v="2020-01-07T00:00:00"/>
        <d v="2019-02-08T00:00:00"/>
        <d v="2019-12-05T00:00:00"/>
        <d v="2019-09-05T00:00:00"/>
        <d v="2019-12-06T00:00:00"/>
        <d v="2019-06-06T00:00:00"/>
        <d v="2020-04-23T00:00:00"/>
        <d v="2020-05-14T00:00:00"/>
        <d v="2020-04-27T00:00:00"/>
        <d v="2019-05-02T00:00:00"/>
        <d v="2020-01-20T00:00:00"/>
        <d v="2019-02-15T00:00:00"/>
        <d v="2020-03-12T00:00:00"/>
        <d v="2020-01-23T00:00:00"/>
        <d v="2019-05-03T00:00:00"/>
        <d v="2020-02-07T00:00:00"/>
        <d v="2020-04-07T00:00:00"/>
        <d v="2020-04-24T00:00:00"/>
        <d v="2019-09-09T00:00:00"/>
        <d v="2020-02-25T00:00:00"/>
        <d v="2020-04-16T00:00:00"/>
        <d v="2019-12-30T00:00:00"/>
        <d v="2020-02-28T00:00:00"/>
        <d v="2019-07-09T00:00:00"/>
        <d v="2020-02-12T00:00:00"/>
        <d v="2019-06-26T00:00:00"/>
        <d v="2019-12-17T00:00:00"/>
        <d v="2019-11-26T00:00:00"/>
        <d v="2020-03-30T00:00:00"/>
        <d v="2019-09-26T00:00:00"/>
        <d v="2020-03-20T00:00:00"/>
        <d v="2020-03-31T00:00:00"/>
        <d v="2020-01-27T00:00:00"/>
        <d v="2020-01-10T00:00:00"/>
        <d v="2019-09-11T00:00:00"/>
        <d v="2019-12-12T00:00:00"/>
        <d v="2019-11-01T00:00:00"/>
        <d v="2020-02-14T00:00:00"/>
        <d v="2019-02-18T00:00:00"/>
        <d v="2020-01-24T00:00:00"/>
        <d v="2019-02-20T00:00:00"/>
        <d v="2019-12-03T00:00:00"/>
        <d v="2020-02-24T00:00:00"/>
        <d v="2019-04-25T00:00:00"/>
        <d v="2019-01-25T00:00:00"/>
        <d v="2019-01-21T00:00:00"/>
        <d v="2020-06-07T00:00:00"/>
        <d v="2019-01-28T00:00:00"/>
        <d v="2020-02-13T00:00:00"/>
        <d v="2019-06-20T00:00:00"/>
        <d v="2019-07-31T00:00:00"/>
        <d v="2019-07-15T00:00:00"/>
        <d v="2020-02-10T00:00:00"/>
        <d v="2019-11-04T00:00:00"/>
      </sharedItems>
    </cacheField>
    <cacheField name="Extended Part Price (NGN)" numFmtId="0">
      <sharedItems containsSemiMixedTypes="0" containsString="0" containsNumber="1" minValue="0" maxValue="999094.8"/>
    </cacheField>
    <cacheField name="Total Value (USD)" numFmtId="165">
      <sharedItems containsSemiMixedTypes="0" containsString="0" containsNumber="1" minValue="0" maxValue="2771.4141470180307"/>
    </cacheField>
    <cacheField name="Transit Type" numFmtId="0">
      <sharedItems count="6">
        <s v="FSL to FSL"/>
        <s v="Defective CE Transit to Log"/>
        <s v="Good CE transit to Log"/>
        <s v="OBF - CE transit to Log"/>
        <s v="Good Transit to CE"/>
        <s v="NTS - FSL to Log"/>
      </sharedItems>
    </cacheField>
    <cacheField name="Aging (Days)" numFmtId="0">
      <sharedItems containsSemiMixedTypes="0" containsString="0" containsNumber="1" containsInteger="1" minValue="4" maxValue="511"/>
    </cacheField>
    <cacheField name="Owners" numFmtId="0">
      <sharedItems count="4">
        <s v="ISHOLA"/>
        <s v="ADENIYI/AYO"/>
        <s v="SONIA (ISHOLA &amp; JERRY &amp; JAMIU) - (PPKs Inclusive)"/>
        <s v="JAMIU"/>
      </sharedItems>
    </cacheField>
    <cacheField name="Aging Category" numFmtId="0">
      <sharedItems count="2">
        <s v="Over due"/>
        <s v="Within Ag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4">
  <r>
    <s v="00-00"/>
    <s v="6038005702"/>
    <s v="N"/>
    <s v="Transit"/>
    <s v="(50LABELS) BOOK-GLOBAL RETURN"/>
    <n v="1"/>
    <n v="2296.64"/>
    <n v="0"/>
    <x v="0"/>
    <n v="2296.64"/>
    <n v="6.3707073509015251"/>
    <x v="0"/>
    <n v="54"/>
    <x v="0"/>
    <x v="0"/>
  </r>
  <r>
    <s v="DTNG101A01"/>
    <s v="4450704484"/>
    <s v="Y"/>
    <s v="Transit"/>
    <s v="U-IMCRW 3 TK HICO WITH SMART -"/>
    <n v="4"/>
    <n v="124886.85"/>
    <n v="0"/>
    <x v="1"/>
    <n v="499547.4"/>
    <n v="1385.7070735090153"/>
    <x v="1"/>
    <n v="5"/>
    <x v="1"/>
    <x v="1"/>
  </r>
  <r>
    <s v="DTNG101A01"/>
    <s v="4450707660"/>
    <s v="Y"/>
    <s v="Transit"/>
    <s v="DOUBLE PICK ASSY"/>
    <n v="1"/>
    <n v="94734.66"/>
    <n v="0.03"/>
    <x v="2"/>
    <n v="94734.66"/>
    <n v="262.78693481276008"/>
    <x v="1"/>
    <n v="96"/>
    <x v="1"/>
    <x v="0"/>
  </r>
  <r>
    <s v="DTNG101A01"/>
    <s v="4450721579"/>
    <s v="Y"/>
    <s v="Transit"/>
    <s v="ASSY - ELECTRONICS BOX (230V)"/>
    <n v="1"/>
    <n v="20852.73"/>
    <n v="0"/>
    <x v="3"/>
    <n v="20852.73"/>
    <n v="57.843911234396671"/>
    <x v="1"/>
    <n v="31"/>
    <x v="1"/>
    <x v="0"/>
  </r>
  <r>
    <s v="DTNG101A01"/>
    <s v="4450737837"/>
    <s v="Y"/>
    <s v="Transit"/>
    <s v="NU-MCRW 3TKR/WHico Plus Smart"/>
    <n v="1"/>
    <n v="102960.99"/>
    <n v="0"/>
    <x v="4"/>
    <n v="102960.99"/>
    <n v="285.60607489597783"/>
    <x v="1"/>
    <n v="38"/>
    <x v="1"/>
    <x v="0"/>
  </r>
  <r>
    <s v="DTNG101A01"/>
    <s v="4970464481"/>
    <s v="Y"/>
    <s v="Transit"/>
    <s v="PCB-MAIN INTEL Q965, LGA 775 W"/>
    <n v="1"/>
    <n v="55738.33"/>
    <n v="0"/>
    <x v="5"/>
    <n v="55738.33"/>
    <n v="154.61395284327324"/>
    <x v="1"/>
    <n v="110"/>
    <x v="1"/>
    <x v="0"/>
  </r>
  <r>
    <s v="DTNG101A07"/>
    <s v="0090033244"/>
    <s v="Y"/>
    <s v="Transit"/>
    <s v="SEPARATOR NARROW"/>
    <n v="1"/>
    <n v="228911.21"/>
    <n v="0"/>
    <x v="6"/>
    <n v="228911.21"/>
    <n v="634.98255201109566"/>
    <x v="1"/>
    <n v="7"/>
    <x v="1"/>
    <x v="1"/>
  </r>
  <r>
    <s v="DTNG101A07"/>
    <s v="4450688274"/>
    <s v="Y"/>
    <s v="Transit"/>
    <s v="ASSY - S1 R/A PRESENTER (LONG)"/>
    <n v="1"/>
    <n v="137664.66"/>
    <n v="0.121"/>
    <x v="7"/>
    <n v="137664.66"/>
    <n v="381.87179195561725"/>
    <x v="1"/>
    <n v="6"/>
    <x v="1"/>
    <x v="1"/>
  </r>
  <r>
    <s v="DTNG101A07"/>
    <s v="4450704484"/>
    <s v="Y"/>
    <s v="Transit"/>
    <s v="U-IMCRW 3 TK HICO WITH SMART -"/>
    <n v="2"/>
    <n v="124886.85"/>
    <n v="0"/>
    <x v="1"/>
    <n v="249773.7"/>
    <n v="692.85353675450767"/>
    <x v="1"/>
    <n v="5"/>
    <x v="1"/>
    <x v="1"/>
  </r>
  <r>
    <s v="DTNG101A07"/>
    <s v="4970470511"/>
    <s v="Y"/>
    <s v="Transit"/>
    <s v="MOTHERBOARD  MICRO-ATX  INTEL"/>
    <n v="1"/>
    <n v="62991.63"/>
    <n v="0"/>
    <x v="8"/>
    <n v="62991.63"/>
    <n v="174.7340638002774"/>
    <x v="1"/>
    <n v="17"/>
    <x v="1"/>
    <x v="0"/>
  </r>
  <r>
    <s v="DTNG101A09"/>
    <s v="0090029270"/>
    <s v="Y"/>
    <s v="Transit"/>
    <s v="GBVEII"/>
    <n v="1"/>
    <n v="571496.43999999994"/>
    <n v="0"/>
    <x v="9"/>
    <n v="571496.43999999994"/>
    <n v="1585.2883217753119"/>
    <x v="1"/>
    <n v="35"/>
    <x v="1"/>
    <x v="0"/>
  </r>
  <r>
    <s v="DTNG101A09"/>
    <s v="0090031013"/>
    <s v="Y"/>
    <s v="Transit"/>
    <s v="BV ENTRY TRANSPORT"/>
    <n v="1"/>
    <n v="44639.73"/>
    <n v="0"/>
    <x v="10"/>
    <n v="44639.73"/>
    <n v="123.82726768377255"/>
    <x v="1"/>
    <n v="55"/>
    <x v="1"/>
    <x v="0"/>
  </r>
  <r>
    <s v="DTNG101A09"/>
    <s v="4450688274"/>
    <s v="Y"/>
    <s v="Transit"/>
    <s v="ASSY - S1 R/A PRESENTER (LONG)"/>
    <n v="1"/>
    <n v="137664.66"/>
    <n v="0.121"/>
    <x v="11"/>
    <n v="137664.66"/>
    <n v="381.87179195561725"/>
    <x v="1"/>
    <n v="206"/>
    <x v="1"/>
    <x v="0"/>
  </r>
  <r>
    <s v="DTNG101A09"/>
    <s v="4450704484"/>
    <s v="Y"/>
    <s v="Transit"/>
    <s v="U-IMCRW 3 TK HICO WITH SMART -"/>
    <n v="2"/>
    <n v="124886.85"/>
    <n v="0"/>
    <x v="12"/>
    <n v="249773.7"/>
    <n v="692.85353675450767"/>
    <x v="1"/>
    <n v="4"/>
    <x v="1"/>
    <x v="1"/>
  </r>
  <r>
    <s v="DTNG101A09"/>
    <s v="4450707660"/>
    <s v="Y"/>
    <s v="Transit"/>
    <s v="DOUBLE PICK ASSY"/>
    <n v="2"/>
    <n v="94734.66"/>
    <n v="0.03"/>
    <x v="13"/>
    <n v="189469.32"/>
    <n v="525.57378640776699"/>
    <x v="1"/>
    <n v="94"/>
    <x v="1"/>
    <x v="0"/>
  </r>
  <r>
    <s v="DTNG101A09"/>
    <s v="4450737837"/>
    <s v="Y"/>
    <s v="Transit"/>
    <s v="NU-MCRW 3TKR/WHico Plus Smart"/>
    <n v="3"/>
    <n v="102960.99"/>
    <n v="0"/>
    <x v="14"/>
    <n v="308882.97000000003"/>
    <n v="856.81822468793348"/>
    <x v="1"/>
    <n v="40"/>
    <x v="1"/>
    <x v="0"/>
  </r>
  <r>
    <s v="DTNG101A09"/>
    <s v="4450761208"/>
    <s v="Y"/>
    <s v="Transit"/>
    <s v="S2 PRESENTER R/A FRU"/>
    <n v="1"/>
    <n v="239495.89"/>
    <n v="0"/>
    <x v="15"/>
    <n v="239495.89"/>
    <n v="664.34366158113733"/>
    <x v="1"/>
    <n v="10"/>
    <x v="1"/>
    <x v="0"/>
  </r>
  <r>
    <s v="DTNG101A09"/>
    <s v="4450765157"/>
    <s v="Y"/>
    <s v="Transit"/>
    <s v="NEMO 3TK R/W HICO  SMART"/>
    <n v="2"/>
    <n v="87225.94"/>
    <n v="0"/>
    <x v="3"/>
    <n v="174451.88"/>
    <n v="483.91644937586688"/>
    <x v="1"/>
    <n v="31"/>
    <x v="1"/>
    <x v="0"/>
  </r>
  <r>
    <s v="DTNG101A09"/>
    <s v="4450769743"/>
    <s v="Y"/>
    <s v="Transit"/>
    <s v="RA CARRIAGE ASSY"/>
    <n v="1"/>
    <n v="37661.660000000003"/>
    <n v="0"/>
    <x v="16"/>
    <n v="37661.660000000003"/>
    <n v="104.47062413314842"/>
    <x v="1"/>
    <n v="18"/>
    <x v="1"/>
    <x v="0"/>
  </r>
  <r>
    <s v="DTNG101A09"/>
    <s v="4450769745"/>
    <s v="Y"/>
    <s v="Transit"/>
    <s v="S2 PRESENTER R/A FRU"/>
    <n v="1"/>
    <n v="137097.72"/>
    <n v="0"/>
    <x v="17"/>
    <n v="137097.72"/>
    <n v="380.29880721220525"/>
    <x v="1"/>
    <n v="74"/>
    <x v="1"/>
    <x v="0"/>
  </r>
  <r>
    <s v="DTNG101A12"/>
    <s v="4450688274"/>
    <s v="Y"/>
    <s v="Transit"/>
    <s v="ASSY - S1 R/A PRESENTER (LONG)"/>
    <n v="1"/>
    <n v="137664.66"/>
    <n v="0.121"/>
    <x v="18"/>
    <n v="137664.66"/>
    <n v="381.87179195561725"/>
    <x v="1"/>
    <n v="33"/>
    <x v="1"/>
    <x v="0"/>
  </r>
  <r>
    <s v="DTNG101A12"/>
    <s v="4450704484"/>
    <s v="Y"/>
    <s v="Transit"/>
    <s v="U-IMCRW 3 TK HICO WITH SMART -"/>
    <n v="3"/>
    <n v="124886.85"/>
    <n v="0"/>
    <x v="7"/>
    <n v="374660.55000000005"/>
    <n v="1039.2803051317617"/>
    <x v="1"/>
    <n v="6"/>
    <x v="1"/>
    <x v="1"/>
  </r>
  <r>
    <s v="DTNG101A12"/>
    <s v="4450728233"/>
    <s v="Y"/>
    <s v="Transit"/>
    <s v="MOTHERBOARD - INTEL GL40 CHIPS"/>
    <n v="1"/>
    <n v="53585.13"/>
    <n v="0"/>
    <x v="19"/>
    <n v="53585.13"/>
    <n v="148.64113730929265"/>
    <x v="1"/>
    <n v="80"/>
    <x v="1"/>
    <x v="0"/>
  </r>
  <r>
    <s v="DTNG101A12"/>
    <s v="4450768349"/>
    <s v="Y"/>
    <s v="Transit"/>
    <s v="S2 PICK MODULE ASSY"/>
    <n v="1"/>
    <n v="38570.18"/>
    <n v="0"/>
    <x v="20"/>
    <n v="38570.18"/>
    <n v="106.99079056865465"/>
    <x v="1"/>
    <n v="201"/>
    <x v="1"/>
    <x v="0"/>
  </r>
  <r>
    <s v="DTNG101A12"/>
    <s v="4450769743"/>
    <s v="Y"/>
    <s v="Transit"/>
    <s v="RA CARRIAGE ASSY"/>
    <n v="1"/>
    <n v="37661.660000000003"/>
    <n v="0"/>
    <x v="21"/>
    <n v="37661.660000000003"/>
    <n v="104.47062413314842"/>
    <x v="1"/>
    <n v="145"/>
    <x v="1"/>
    <x v="0"/>
  </r>
  <r>
    <s v="DTNG101A14"/>
    <s v="4450644124"/>
    <s v="Y"/>
    <s v="Transit"/>
    <s v="DOUBLE PICK ASSY"/>
    <n v="1"/>
    <n v="152736.19"/>
    <n v="1.7000000000000001E-2"/>
    <x v="0"/>
    <n v="152736.19"/>
    <n v="423.67879889042996"/>
    <x v="1"/>
    <n v="54"/>
    <x v="1"/>
    <x v="0"/>
  </r>
  <r>
    <s v="DTNG101A14"/>
    <s v="4450686427"/>
    <s v="Y"/>
    <s v="Transit"/>
    <s v="DOUBLE PICK ASSY"/>
    <n v="1"/>
    <n v="155657.12"/>
    <n v="3.9E-2"/>
    <x v="15"/>
    <n v="155657.12"/>
    <n v="431.78130097087376"/>
    <x v="1"/>
    <n v="10"/>
    <x v="1"/>
    <x v="0"/>
  </r>
  <r>
    <s v="DTNG101A14"/>
    <s v="4450688274"/>
    <s v="Y"/>
    <s v="Transit"/>
    <s v="ASSY - S1 R/A PRESENTER (LONG)"/>
    <n v="3"/>
    <n v="137664.66"/>
    <n v="0.121"/>
    <x v="1"/>
    <n v="412993.98"/>
    <n v="1145.6147045769762"/>
    <x v="1"/>
    <n v="5"/>
    <x v="1"/>
    <x v="1"/>
  </r>
  <r>
    <s v="DTNG101A14"/>
    <s v="4450704484"/>
    <s v="Y"/>
    <s v="Transit"/>
    <s v="U-IMCRW 3 TK HICO WITH SMART -"/>
    <n v="3"/>
    <n v="124886.85"/>
    <n v="0"/>
    <x v="22"/>
    <n v="374660.55000000005"/>
    <n v="1039.2803051317617"/>
    <x v="1"/>
    <n v="13"/>
    <x v="1"/>
    <x v="0"/>
  </r>
  <r>
    <s v="DTNG101A14"/>
    <s v="4450737837"/>
    <s v="Y"/>
    <s v="Transit"/>
    <s v="NU-MCRW 3TKR/WHico Plus Smart"/>
    <n v="2"/>
    <n v="102960.99"/>
    <n v="0"/>
    <x v="18"/>
    <n v="205921.98"/>
    <n v="571.21214979195565"/>
    <x v="1"/>
    <n v="33"/>
    <x v="1"/>
    <x v="0"/>
  </r>
  <r>
    <s v="DTNG101A14"/>
    <s v="4450761208"/>
    <s v="Y"/>
    <s v="Transit"/>
    <s v="S2 PRESENTER R/A FRU"/>
    <n v="1"/>
    <n v="239495.89"/>
    <n v="0"/>
    <x v="12"/>
    <n v="239495.89"/>
    <n v="664.34366158113733"/>
    <x v="1"/>
    <n v="4"/>
    <x v="1"/>
    <x v="1"/>
  </r>
  <r>
    <s v="DTNG101A14"/>
    <s v="4450763724"/>
    <s v="Y"/>
    <s v="Transit"/>
    <s v="DISPLAY - 7 INCH COP_"/>
    <n v="1"/>
    <n v="59967.21"/>
    <n v="0"/>
    <x v="15"/>
    <n v="59967.21"/>
    <n v="166.34454923717058"/>
    <x v="1"/>
    <n v="10"/>
    <x v="1"/>
    <x v="0"/>
  </r>
  <r>
    <s v="DTNG101A14"/>
    <s v="4450771990"/>
    <s v="Y"/>
    <s v="Transit"/>
    <s v="SERVICE PART RIVERSIDE MOTHERB"/>
    <n v="1"/>
    <n v="61860.54"/>
    <n v="0"/>
    <x v="23"/>
    <n v="61860.54"/>
    <n v="171.59650485436893"/>
    <x v="1"/>
    <n v="322"/>
    <x v="1"/>
    <x v="0"/>
  </r>
  <r>
    <s v="DTNG101A15"/>
    <s v="0090026111"/>
    <s v="Y"/>
    <s v="Transit"/>
    <s v="GOP ASSEMBLY"/>
    <n v="1"/>
    <n v="131594.17000000001"/>
    <n v="1.2E-2"/>
    <x v="24"/>
    <n v="131594.17000000001"/>
    <n v="365.0324049930652"/>
    <x v="1"/>
    <n v="25"/>
    <x v="1"/>
    <x v="0"/>
  </r>
  <r>
    <s v="DTNG101A15"/>
    <s v="0090026749"/>
    <s v="Y"/>
    <s v="Transit"/>
    <s v="BILL VALIDATOR (BV100)"/>
    <n v="1"/>
    <n v="636417.84"/>
    <n v="0"/>
    <x v="25"/>
    <n v="636417.84"/>
    <n v="1765.3754230235784"/>
    <x v="1"/>
    <n v="270"/>
    <x v="1"/>
    <x v="0"/>
  </r>
  <r>
    <s v="DTNG101A15"/>
    <s v="0090030459"/>
    <s v="Y"/>
    <s v="Transit"/>
    <s v="ESCROW WITH FRU MEMORY - TYPE"/>
    <n v="1"/>
    <n v="238995.06"/>
    <n v="0"/>
    <x v="26"/>
    <n v="238995.06"/>
    <n v="662.95439667128983"/>
    <x v="1"/>
    <n v="468"/>
    <x v="1"/>
    <x v="0"/>
  </r>
  <r>
    <s v="DTNG101A15"/>
    <s v="0090031013"/>
    <s v="Y"/>
    <s v="Transit"/>
    <s v="BV ENTRY TRANSPORT"/>
    <n v="2"/>
    <n v="44639.73"/>
    <n v="0"/>
    <x v="7"/>
    <n v="89279.46"/>
    <n v="247.65453536754509"/>
    <x v="1"/>
    <n v="6"/>
    <x v="1"/>
    <x v="1"/>
  </r>
  <r>
    <s v="DTNG101A15"/>
    <s v="4450688274"/>
    <s v="Y"/>
    <s v="Transit"/>
    <s v="ASSY - S1 R/A PRESENTER (LONG)"/>
    <n v="1"/>
    <n v="137664.66"/>
    <n v="0.121"/>
    <x v="7"/>
    <n v="137664.66"/>
    <n v="381.87179195561725"/>
    <x v="1"/>
    <n v="6"/>
    <x v="1"/>
    <x v="1"/>
  </r>
  <r>
    <s v="DTNG101A15"/>
    <s v="4450704484"/>
    <s v="Y"/>
    <s v="Transit"/>
    <s v="U-IMCRW 3 TK HICO WITH SMART -"/>
    <n v="1"/>
    <n v="124886.85"/>
    <n v="0"/>
    <x v="24"/>
    <n v="124886.85"/>
    <n v="346.42676837725384"/>
    <x v="1"/>
    <n v="25"/>
    <x v="1"/>
    <x v="0"/>
  </r>
  <r>
    <s v="DTNG101A15"/>
    <s v="4970464481"/>
    <s v="Y"/>
    <s v="Transit"/>
    <s v="PCB-MAIN INTEL Q965, LGA 775 W"/>
    <n v="1"/>
    <n v="55738.33"/>
    <n v="0"/>
    <x v="27"/>
    <n v="55738.33"/>
    <n v="154.61395284327324"/>
    <x v="1"/>
    <n v="70"/>
    <x v="1"/>
    <x v="0"/>
  </r>
  <r>
    <s v="DTNG101B02"/>
    <s v="0090028593"/>
    <s v="Y"/>
    <s v="Transit"/>
    <s v="PRE-ACCEPTOR 354 TTW NARROW FR"/>
    <n v="1"/>
    <n v="311588.3"/>
    <n v="0"/>
    <x v="28"/>
    <n v="311588.3"/>
    <n v="864.32260748959777"/>
    <x v="1"/>
    <n v="466"/>
    <x v="1"/>
    <x v="0"/>
  </r>
  <r>
    <s v="DTNG101B02"/>
    <s v="4450688274"/>
    <s v="Y"/>
    <s v="Transit"/>
    <s v="ASSY - S1 R/A PRESENTER (LONG)"/>
    <n v="2"/>
    <n v="137664.66"/>
    <n v="0.121"/>
    <x v="1"/>
    <n v="275329.32"/>
    <n v="763.74324826629675"/>
    <x v="1"/>
    <n v="5"/>
    <x v="1"/>
    <x v="1"/>
  </r>
  <r>
    <s v="DTNG101B04"/>
    <s v="4450688274"/>
    <s v="Y"/>
    <s v="Transit"/>
    <s v="ASSY - S1 R/A PRESENTER (LONG)"/>
    <n v="1"/>
    <n v="137664.66"/>
    <n v="0.121"/>
    <x v="1"/>
    <n v="137664.66"/>
    <n v="381.87179195561725"/>
    <x v="1"/>
    <n v="5"/>
    <x v="1"/>
    <x v="1"/>
  </r>
  <r>
    <s v="DTNG101B04"/>
    <s v="4450704484"/>
    <s v="Y"/>
    <s v="Transit"/>
    <s v="U-IMCRW 3 TK HICO WITH SMART -"/>
    <n v="5"/>
    <n v="124886.85"/>
    <n v="0"/>
    <x v="12"/>
    <n v="624434.25"/>
    <n v="1732.133841886269"/>
    <x v="1"/>
    <n v="4"/>
    <x v="1"/>
    <x v="1"/>
  </r>
  <r>
    <s v="DTNG101B04"/>
    <s v="4450707660"/>
    <s v="Y"/>
    <s v="Transit"/>
    <s v="DOUBLE PICK ASSY"/>
    <n v="1"/>
    <n v="94734.66"/>
    <n v="0.03"/>
    <x v="29"/>
    <n v="94734.66"/>
    <n v="262.78693481276008"/>
    <x v="1"/>
    <n v="84"/>
    <x v="1"/>
    <x v="0"/>
  </r>
  <r>
    <s v="DTNG101B04"/>
    <s v="4450737837"/>
    <s v="Y"/>
    <s v="Transit"/>
    <s v="NU-MCRW 3TKR/WHico Plus Smart"/>
    <n v="1"/>
    <n v="102960.99"/>
    <n v="0"/>
    <x v="30"/>
    <n v="102960.99"/>
    <n v="285.60607489597783"/>
    <x v="1"/>
    <n v="26"/>
    <x v="1"/>
    <x v="0"/>
  </r>
  <r>
    <s v="DTNG101B04"/>
    <s v="4970464481"/>
    <s v="Y"/>
    <s v="Transit"/>
    <s v="PCB-MAIN INTEL Q965, LGA 775 W"/>
    <n v="1"/>
    <n v="55738.33"/>
    <n v="0"/>
    <x v="15"/>
    <n v="55738.33"/>
    <n v="154.61395284327324"/>
    <x v="1"/>
    <n v="10"/>
    <x v="1"/>
    <x v="0"/>
  </r>
  <r>
    <s v="DTNG101B08"/>
    <s v="0090031013"/>
    <s v="Y"/>
    <s v="Transit"/>
    <s v="BV ENTRY TRANSPORT"/>
    <n v="1"/>
    <n v="44639.73"/>
    <n v="0"/>
    <x v="31"/>
    <n v="44639.73"/>
    <n v="123.82726768377255"/>
    <x v="1"/>
    <n v="90"/>
    <x v="1"/>
    <x v="0"/>
  </r>
  <r>
    <s v="DTNG101B09"/>
    <s v="0090026111"/>
    <s v="Y"/>
    <s v="Transit"/>
    <s v="GOP ASSEMBLY"/>
    <n v="1"/>
    <n v="131594.17000000001"/>
    <n v="1.2E-2"/>
    <x v="8"/>
    <n v="131594.17000000001"/>
    <n v="365.0324049930652"/>
    <x v="1"/>
    <n v="17"/>
    <x v="1"/>
    <x v="0"/>
  </r>
  <r>
    <s v="DTNG101B09"/>
    <s v="0090027182"/>
    <s v="Y"/>
    <s v="Transit"/>
    <s v="BV ENTRY TRANSPORT"/>
    <n v="1"/>
    <n v="50564.81"/>
    <n v="0"/>
    <x v="32"/>
    <n v="50564.81"/>
    <n v="140.26299583911234"/>
    <x v="1"/>
    <n v="91"/>
    <x v="1"/>
    <x v="0"/>
  </r>
  <r>
    <s v="DTNG101B09"/>
    <s v="4450688274"/>
    <s v="Y"/>
    <s v="Transit"/>
    <s v="ASSY - S1 R/A PRESENTER (LONG)"/>
    <n v="2"/>
    <n v="137664.66"/>
    <n v="0.121"/>
    <x v="7"/>
    <n v="275329.32"/>
    <n v="763.74324826629675"/>
    <x v="1"/>
    <n v="6"/>
    <x v="1"/>
    <x v="1"/>
  </r>
  <r>
    <s v="DTNG101B09"/>
    <s v="4450704484"/>
    <s v="Y"/>
    <s v="Transit"/>
    <s v="U-IMCRW 3 TK HICO WITH SMART -"/>
    <n v="2"/>
    <n v="124886.85"/>
    <n v="0"/>
    <x v="3"/>
    <n v="249773.7"/>
    <n v="692.85353675450767"/>
    <x v="1"/>
    <n v="31"/>
    <x v="1"/>
    <x v="0"/>
  </r>
  <r>
    <s v="DTNG101B09"/>
    <s v="4450738137"/>
    <s v="N"/>
    <s v="Transit"/>
    <s v="VACUM-PUMP ASSY"/>
    <n v="1"/>
    <n v="298.47000000000003"/>
    <n v="0"/>
    <x v="33"/>
    <n v="298.47000000000003"/>
    <n v="0.82793342579750351"/>
    <x v="1"/>
    <n v="245"/>
    <x v="1"/>
    <x v="0"/>
  </r>
  <r>
    <s v="DTNG101B09"/>
    <s v="4450761204"/>
    <s v="Y"/>
    <s v="Transit"/>
    <s v="RA CARRIAGE ASSY"/>
    <n v="3"/>
    <n v="41454.54"/>
    <n v="0"/>
    <x v="34"/>
    <n v="124363.62"/>
    <n v="344.97536754507627"/>
    <x v="1"/>
    <n v="14"/>
    <x v="1"/>
    <x v="0"/>
  </r>
  <r>
    <s v="DTNG101B10"/>
    <s v="4450688274"/>
    <s v="Y"/>
    <s v="Transit"/>
    <s v="ASSY - S1 R/A PRESENTER (LONG)"/>
    <n v="2"/>
    <n v="137664.66"/>
    <n v="0.121"/>
    <x v="7"/>
    <n v="275329.32"/>
    <n v="763.74324826629675"/>
    <x v="1"/>
    <n v="6"/>
    <x v="1"/>
    <x v="1"/>
  </r>
  <r>
    <s v="DTNG101B10"/>
    <s v="4450704484"/>
    <s v="Y"/>
    <s v="Transit"/>
    <s v="U-IMCRW 3 TK HICO WITH SMART -"/>
    <n v="1"/>
    <n v="124886.85"/>
    <n v="0"/>
    <x v="7"/>
    <n v="124886.85"/>
    <n v="346.42676837725384"/>
    <x v="1"/>
    <n v="6"/>
    <x v="1"/>
    <x v="1"/>
  </r>
  <r>
    <s v="DTNG101B10"/>
    <s v="4450724621"/>
    <s v="Y"/>
    <s v="Transit"/>
    <s v="MCRW-2TRACK READ + SMART USB"/>
    <n v="1"/>
    <n v="115853.46"/>
    <n v="0"/>
    <x v="1"/>
    <n v="115853.46"/>
    <n v="321.36882108183079"/>
    <x v="1"/>
    <n v="5"/>
    <x v="1"/>
    <x v="1"/>
  </r>
  <r>
    <s v="DTNG101B10"/>
    <s v="4450753508"/>
    <s v="Y"/>
    <s v="Transit"/>
    <s v="S2 - SNT TLA ASSY"/>
    <n v="1"/>
    <n v="47084.11"/>
    <n v="0"/>
    <x v="10"/>
    <n v="47084.11"/>
    <n v="130.60779472954229"/>
    <x v="1"/>
    <n v="55"/>
    <x v="1"/>
    <x v="0"/>
  </r>
  <r>
    <s v="DTNG101B10"/>
    <s v="4450769743"/>
    <s v="Y"/>
    <s v="Transit"/>
    <s v="RA CARRIAGE ASSY"/>
    <n v="1"/>
    <n v="37661.660000000003"/>
    <n v="0"/>
    <x v="35"/>
    <n v="37661.660000000003"/>
    <n v="104.47062413314842"/>
    <x v="1"/>
    <n v="209"/>
    <x v="1"/>
    <x v="0"/>
  </r>
  <r>
    <s v="DTNG101B12"/>
    <s v="0090022151"/>
    <s v="Y"/>
    <s v="Transit"/>
    <s v="UPPER TRANSPORT  REMOVABLE REJ"/>
    <n v="1"/>
    <n v="623841.65"/>
    <n v="0"/>
    <x v="36"/>
    <n v="623841.65"/>
    <n v="1730.4900138696255"/>
    <x v="1"/>
    <n v="340"/>
    <x v="1"/>
    <x v="0"/>
  </r>
  <r>
    <s v="DTNG101B12"/>
    <s v="4450704484"/>
    <s v="Y"/>
    <s v="Transit"/>
    <s v="U-IMCRW 3 TK HICO WITH SMART -"/>
    <n v="1"/>
    <n v="124886.85"/>
    <n v="0"/>
    <x v="1"/>
    <n v="124886.85"/>
    <n v="346.42676837725384"/>
    <x v="1"/>
    <n v="5"/>
    <x v="1"/>
    <x v="1"/>
  </r>
  <r>
    <s v="DTNG101B12"/>
    <s v="4450728233"/>
    <s v="Y"/>
    <s v="Transit"/>
    <s v="MOTHERBOARD - INTEL GL40 CHIPS"/>
    <n v="1"/>
    <n v="53585.13"/>
    <n v="0"/>
    <x v="37"/>
    <n v="53585.13"/>
    <n v="148.64113730929265"/>
    <x v="1"/>
    <n v="41"/>
    <x v="1"/>
    <x v="0"/>
  </r>
  <r>
    <s v="DTNG101B12"/>
    <s v="4450763724"/>
    <s v="Y"/>
    <s v="Transit"/>
    <s v="DISPLAY - 7 INCH COP_"/>
    <n v="1"/>
    <n v="59967.21"/>
    <n v="0"/>
    <x v="38"/>
    <n v="59967.21"/>
    <n v="166.34454923717058"/>
    <x v="1"/>
    <n v="301"/>
    <x v="1"/>
    <x v="0"/>
  </r>
  <r>
    <s v="DTNG101B12"/>
    <s v="4450775863"/>
    <s v="Y"/>
    <s v="Transit"/>
    <s v="S2 PICK MODULE ASSY"/>
    <n v="1"/>
    <n v="37426.400000000001"/>
    <n v="0"/>
    <x v="16"/>
    <n v="37426.400000000001"/>
    <n v="103.81803051317615"/>
    <x v="1"/>
    <n v="18"/>
    <x v="1"/>
    <x v="0"/>
  </r>
  <r>
    <s v="DTNG101B15"/>
    <s v="0090023826"/>
    <s v="Y"/>
    <s v="Transit"/>
    <s v="1ST RECEIPT PRINTER ENGINE FRU"/>
    <n v="1"/>
    <n v="102216.68"/>
    <n v="0"/>
    <x v="22"/>
    <n v="102216.68"/>
    <n v="283.54141470180303"/>
    <x v="1"/>
    <n v="13"/>
    <x v="1"/>
    <x v="0"/>
  </r>
  <r>
    <s v="DTNG101B15"/>
    <s v="4450704484"/>
    <s v="Y"/>
    <s v="Transit"/>
    <s v="U-IMCRW 3 TK HICO WITH SMART -"/>
    <n v="2"/>
    <n v="124886.85"/>
    <n v="0"/>
    <x v="12"/>
    <n v="249773.7"/>
    <n v="692.85353675450767"/>
    <x v="1"/>
    <n v="4"/>
    <x v="1"/>
    <x v="1"/>
  </r>
  <r>
    <s v="DTNG101B15"/>
    <s v="4450737837"/>
    <s v="Y"/>
    <s v="Transit"/>
    <s v="NU-MCRW 3TKR/WHico Plus Smart"/>
    <n v="3"/>
    <n v="102960.99"/>
    <n v="0"/>
    <x v="3"/>
    <n v="308882.97000000003"/>
    <n v="856.81822468793348"/>
    <x v="1"/>
    <n v="31"/>
    <x v="1"/>
    <x v="0"/>
  </r>
  <r>
    <s v="DTNG101B15"/>
    <s v="4450746025"/>
    <s v="Y"/>
    <s v="Transit"/>
    <s v="MOTHERBOARD, RIVERSIDE, INTEL"/>
    <n v="1"/>
    <n v="62537.67"/>
    <n v="0"/>
    <x v="39"/>
    <n v="62537.67"/>
    <n v="173.47481276005547"/>
    <x v="1"/>
    <n v="495"/>
    <x v="1"/>
    <x v="0"/>
  </r>
  <r>
    <s v="DTNG101B15"/>
    <s v="4450765157"/>
    <s v="Y"/>
    <s v="Transit"/>
    <s v="NEMO 3TK R/W HICO  SMART"/>
    <n v="2"/>
    <n v="87225.94"/>
    <n v="0"/>
    <x v="7"/>
    <n v="174451.88"/>
    <n v="483.91644937586688"/>
    <x v="1"/>
    <n v="6"/>
    <x v="1"/>
    <x v="1"/>
  </r>
  <r>
    <s v="DTNG101B15"/>
    <s v="4450769743"/>
    <s v="Y"/>
    <s v="Transit"/>
    <s v="RA CARRIAGE ASSY"/>
    <n v="1"/>
    <n v="37661.660000000003"/>
    <n v="0"/>
    <x v="40"/>
    <n v="37661.660000000003"/>
    <n v="104.47062413314842"/>
    <x v="1"/>
    <n v="42"/>
    <x v="1"/>
    <x v="0"/>
  </r>
  <r>
    <s v="DTNG101B16"/>
    <s v="4450737837"/>
    <s v="Y"/>
    <s v="Transit"/>
    <s v="NU-MCRW 3TKR/WHico Plus Smart"/>
    <n v="3"/>
    <n v="102960.99"/>
    <n v="0"/>
    <x v="41"/>
    <n v="308882.97000000003"/>
    <n v="856.81822468793348"/>
    <x v="1"/>
    <n v="462"/>
    <x v="1"/>
    <x v="0"/>
  </r>
  <r>
    <s v="DTNG101B16"/>
    <s v="4450761204"/>
    <s v="Y"/>
    <s v="Transit"/>
    <s v="RA CARRIAGE ASSY"/>
    <n v="1"/>
    <n v="41454.54"/>
    <n v="0"/>
    <x v="42"/>
    <n v="41454.54"/>
    <n v="114.9917891816921"/>
    <x v="1"/>
    <n v="357"/>
    <x v="1"/>
    <x v="0"/>
  </r>
  <r>
    <s v="DTNG101B17"/>
    <s v="0090026111"/>
    <s v="Y"/>
    <s v="Transit"/>
    <s v="GOP ASSEMBLY"/>
    <n v="1"/>
    <n v="131594.17000000001"/>
    <n v="1.2E-2"/>
    <x v="43"/>
    <n v="131594.17000000001"/>
    <n v="365.0324049930652"/>
    <x v="1"/>
    <n v="137"/>
    <x v="1"/>
    <x v="0"/>
  </r>
  <r>
    <s v="DTNG101B17"/>
    <s v="4450644124"/>
    <s v="Y"/>
    <s v="Transit"/>
    <s v="DOUBLE PICK ASSY"/>
    <n v="1"/>
    <n v="152736.19"/>
    <n v="1.7000000000000001E-2"/>
    <x v="44"/>
    <n v="152736.19"/>
    <n v="423.67879889042996"/>
    <x v="1"/>
    <n v="152"/>
    <x v="1"/>
    <x v="0"/>
  </r>
  <r>
    <s v="DTNG101B17"/>
    <s v="4450688274"/>
    <s v="Y"/>
    <s v="Transit"/>
    <s v="ASSY - S1 R/A PRESENTER (LONG)"/>
    <n v="2"/>
    <n v="137664.66"/>
    <n v="0.121"/>
    <x v="44"/>
    <n v="275329.32"/>
    <n v="763.74324826629675"/>
    <x v="1"/>
    <n v="152"/>
    <x v="1"/>
    <x v="0"/>
  </r>
  <r>
    <s v="DTNG101B17"/>
    <s v="4450704484"/>
    <s v="Y"/>
    <s v="Transit"/>
    <s v="U-IMCRW 3 TK HICO WITH SMART -"/>
    <n v="2"/>
    <n v="124886.85"/>
    <n v="0"/>
    <x v="1"/>
    <n v="249773.7"/>
    <n v="692.85353675450767"/>
    <x v="1"/>
    <n v="5"/>
    <x v="1"/>
    <x v="1"/>
  </r>
  <r>
    <s v="DTNG101B17"/>
    <s v="4450763723"/>
    <s v="Y"/>
    <s v="Transit"/>
    <s v="GRAPHICAL OPERATOR PANEL - HAM"/>
    <n v="1"/>
    <n v="81798.89"/>
    <n v="0"/>
    <x v="1"/>
    <n v="81798.89"/>
    <n v="226.90399445214979"/>
    <x v="1"/>
    <n v="5"/>
    <x v="1"/>
    <x v="1"/>
  </r>
  <r>
    <s v="DTNG101C01"/>
    <s v="0090033246"/>
    <s v="Y"/>
    <s v="Transit"/>
    <s v="ESCROW AND RESERVIOR NARROW"/>
    <n v="1"/>
    <n v="199711"/>
    <n v="0"/>
    <x v="10"/>
    <n v="199711"/>
    <n v="553.98335644937583"/>
    <x v="1"/>
    <n v="55"/>
    <x v="1"/>
    <x v="0"/>
  </r>
  <r>
    <s v="DTNG101C01"/>
    <s v="4450737837"/>
    <s v="Y"/>
    <s v="Transit"/>
    <s v="NU-MCRW 3TKR/WHico Plus Smart"/>
    <n v="1"/>
    <n v="102960.99"/>
    <n v="0"/>
    <x v="18"/>
    <n v="102960.99"/>
    <n v="285.60607489597783"/>
    <x v="1"/>
    <n v="33"/>
    <x v="1"/>
    <x v="0"/>
  </r>
  <r>
    <s v="DTNG101C02"/>
    <s v="4450688274"/>
    <s v="Y"/>
    <s v="Transit"/>
    <s v="ASSY - S1 R/A PRESENTER (LONG)"/>
    <n v="1"/>
    <n v="137664.66"/>
    <n v="0.121"/>
    <x v="45"/>
    <n v="137664.66"/>
    <n v="381.87179195561725"/>
    <x v="1"/>
    <n v="24"/>
    <x v="1"/>
    <x v="0"/>
  </r>
  <r>
    <s v="DTNG101C02"/>
    <s v="4450704484"/>
    <s v="Y"/>
    <s v="Transit"/>
    <s v="U-IMCRW 3 TK HICO WITH SMART -"/>
    <n v="5"/>
    <n v="124886.85"/>
    <n v="0"/>
    <x v="1"/>
    <n v="624434.25"/>
    <n v="1732.133841886269"/>
    <x v="1"/>
    <n v="5"/>
    <x v="1"/>
    <x v="1"/>
  </r>
  <r>
    <s v="DTNG101C02"/>
    <s v="4450761204"/>
    <s v="Y"/>
    <s v="Transit"/>
    <s v="RA CARRIAGE ASSY"/>
    <n v="1"/>
    <n v="41454.54"/>
    <n v="0"/>
    <x v="46"/>
    <n v="41454.54"/>
    <n v="114.9917891816921"/>
    <x v="1"/>
    <n v="101"/>
    <x v="1"/>
    <x v="0"/>
  </r>
  <r>
    <s v="DTNG101C02"/>
    <s v="4450769745"/>
    <s v="Y"/>
    <s v="Transit"/>
    <s v="S2 PRESENTER R/A FRU"/>
    <n v="1"/>
    <n v="137097.72"/>
    <n v="0"/>
    <x v="47"/>
    <n v="137097.72"/>
    <n v="380.29880721220525"/>
    <x v="1"/>
    <n v="83"/>
    <x v="1"/>
    <x v="0"/>
  </r>
  <r>
    <s v="DTNG101C04"/>
    <s v="0090026058"/>
    <s v="Y"/>
    <s v="Transit"/>
    <s v="SEPARATOR PCB WAS PRE-ACCEPTOR"/>
    <n v="1"/>
    <n v="53972"/>
    <n v="0"/>
    <x v="48"/>
    <n v="53972"/>
    <n v="149.71428571428572"/>
    <x v="1"/>
    <n v="332"/>
    <x v="1"/>
    <x v="0"/>
  </r>
  <r>
    <s v="DTNG101C04"/>
    <s v="0090031097"/>
    <s v="Y"/>
    <s v="Transit"/>
    <s v="ASSEMBLY  LOWER PCB  GBRU/GBNA"/>
    <n v="1"/>
    <n v="122976.84"/>
    <n v="0"/>
    <x v="49"/>
    <n v="122976.84"/>
    <n v="341.1285436893204"/>
    <x v="1"/>
    <n v="105"/>
    <x v="1"/>
    <x v="0"/>
  </r>
  <r>
    <s v="DTNG101C04"/>
    <s v="4450737837"/>
    <s v="Y"/>
    <s v="Transit"/>
    <s v="NU-MCRW 3TKR/WHico Plus Smart"/>
    <n v="1"/>
    <n v="102960.99"/>
    <n v="0"/>
    <x v="24"/>
    <n v="102960.99"/>
    <n v="285.60607489597783"/>
    <x v="1"/>
    <n v="25"/>
    <x v="1"/>
    <x v="0"/>
  </r>
  <r>
    <s v="DTNG101C04"/>
    <s v="4450761204"/>
    <s v="Y"/>
    <s v="Transit"/>
    <s v="RA Carriage Assy"/>
    <n v="1"/>
    <n v="41454.54"/>
    <n v="0"/>
    <x v="50"/>
    <n v="41454.54"/>
    <n v="114.9917891816921"/>
    <x v="1"/>
    <n v="371"/>
    <x v="1"/>
    <x v="0"/>
  </r>
  <r>
    <s v="DTNG101C06"/>
    <s v="0090023826"/>
    <s v="Y"/>
    <s v="Transit"/>
    <s v="1ST RECEIPT PRINTER ENGINE FRU"/>
    <n v="1"/>
    <n v="102216.68"/>
    <n v="0"/>
    <x v="20"/>
    <n v="102216.68"/>
    <n v="283.54141470180303"/>
    <x v="1"/>
    <n v="201"/>
    <x v="1"/>
    <x v="0"/>
  </r>
  <r>
    <s v="DTNG101C06"/>
    <s v="4450704484"/>
    <s v="Y"/>
    <s v="Transit"/>
    <s v="U-IMCRW 3 TK HICO WITH SMART -"/>
    <n v="4"/>
    <n v="124886.85"/>
    <n v="0"/>
    <x v="1"/>
    <n v="499547.4"/>
    <n v="1385.7070735090153"/>
    <x v="1"/>
    <n v="5"/>
    <x v="1"/>
    <x v="1"/>
  </r>
  <r>
    <s v="DTNG101C06"/>
    <s v="4450737837"/>
    <s v="Y"/>
    <s v="Transit"/>
    <s v="NU-MCRW 3TKR/WHico Plus Smart"/>
    <n v="2"/>
    <n v="102960.99"/>
    <n v="0"/>
    <x v="51"/>
    <n v="205921.98"/>
    <n v="571.21214979195565"/>
    <x v="1"/>
    <n v="159"/>
    <x v="1"/>
    <x v="0"/>
  </r>
  <r>
    <s v="DTNG101C06"/>
    <s v="4450753129"/>
    <s v="Y"/>
    <s v="Transit"/>
    <s v="DISPLAY - 7 INCH COP"/>
    <n v="1"/>
    <n v="67082.42"/>
    <n v="0"/>
    <x v="52"/>
    <n v="67082.42"/>
    <n v="186.08160887656032"/>
    <x v="1"/>
    <n v="490"/>
    <x v="1"/>
    <x v="0"/>
  </r>
  <r>
    <s v="DTNG101C06"/>
    <s v="4450763722"/>
    <s v="Y"/>
    <s v="Transit"/>
    <s v="DISPLAY - 15 INCH STANDARD BRI"/>
    <n v="1"/>
    <n v="62435.33"/>
    <n v="0"/>
    <x v="53"/>
    <n v="62435.33"/>
    <n v="173.19092926490984"/>
    <x v="1"/>
    <n v="46"/>
    <x v="1"/>
    <x v="0"/>
  </r>
  <r>
    <s v="DTNG101C06"/>
    <s v="4450765157"/>
    <s v="Y"/>
    <s v="Transit"/>
    <s v="NEMO 3TK R/W HICO  SMART"/>
    <n v="1"/>
    <n v="87225.94"/>
    <n v="0"/>
    <x v="54"/>
    <n v="87225.94"/>
    <n v="241.95822468793344"/>
    <x v="1"/>
    <n v="298"/>
    <x v="1"/>
    <x v="0"/>
  </r>
  <r>
    <s v="DTNG101C07"/>
    <s v="0090025125"/>
    <s v="Y"/>
    <s v="Transit"/>
    <s v="PCB-ASSY MAIN UPPER"/>
    <n v="1"/>
    <n v="78622.710000000006"/>
    <n v="0"/>
    <x v="55"/>
    <n v="78622.710000000006"/>
    <n v="218.09350901525661"/>
    <x v="1"/>
    <n v="118"/>
    <x v="1"/>
    <x v="0"/>
  </r>
  <r>
    <s v="DTNG101C07"/>
    <s v="0090026058"/>
    <s v="Y"/>
    <s v="Transit"/>
    <s v="SEPARATOR PCB WAS PRE-ACCEPTOR"/>
    <n v="1"/>
    <n v="53972"/>
    <n v="0"/>
    <x v="55"/>
    <n v="53972"/>
    <n v="149.71428571428572"/>
    <x v="1"/>
    <n v="118"/>
    <x v="1"/>
    <x v="0"/>
  </r>
  <r>
    <s v="DTNG101C07"/>
    <s v="0090026111"/>
    <s v="Y"/>
    <s v="Transit"/>
    <s v="GOP ASSEMBLY"/>
    <n v="1"/>
    <n v="131594.17000000001"/>
    <n v="1.2E-2"/>
    <x v="53"/>
    <n v="131594.17000000001"/>
    <n v="365.0324049930652"/>
    <x v="1"/>
    <n v="46"/>
    <x v="1"/>
    <x v="0"/>
  </r>
  <r>
    <s v="DTNG101C07"/>
    <s v="4450688274"/>
    <s v="Y"/>
    <s v="Transit"/>
    <s v="ASSY - S1 R/A PRESENTER (LONG)"/>
    <n v="3"/>
    <n v="137664.66"/>
    <n v="0.121"/>
    <x v="9"/>
    <n v="412993.98"/>
    <n v="1145.6147045769762"/>
    <x v="1"/>
    <n v="35"/>
    <x v="1"/>
    <x v="0"/>
  </r>
  <r>
    <s v="DTNG101C07"/>
    <s v="4450704484"/>
    <s v="Y"/>
    <s v="Transit"/>
    <s v="U-IMCRW 3 TK HICO WITH SMART -"/>
    <n v="4"/>
    <n v="124886.85"/>
    <n v="0"/>
    <x v="56"/>
    <n v="499547.4"/>
    <n v="1385.7070735090153"/>
    <x v="1"/>
    <n v="28"/>
    <x v="1"/>
    <x v="0"/>
  </r>
  <r>
    <s v="DTNG101C07"/>
    <s v="4450737837"/>
    <s v="Y"/>
    <s v="Transit"/>
    <s v="NU-MCRW 3TKR/WHico Plus Smart"/>
    <n v="1"/>
    <n v="102960.99"/>
    <n v="0"/>
    <x v="15"/>
    <n v="102960.99"/>
    <n v="285.60607489597783"/>
    <x v="1"/>
    <n v="10"/>
    <x v="1"/>
    <x v="0"/>
  </r>
  <r>
    <s v="DTNG101C07"/>
    <s v="4450753508"/>
    <s v="Y"/>
    <s v="Transit"/>
    <s v="S2 - SNT TLA ASSY"/>
    <n v="1"/>
    <n v="47084.11"/>
    <n v="0"/>
    <x v="57"/>
    <n v="47084.11"/>
    <n v="130.60779472954229"/>
    <x v="1"/>
    <n v="164"/>
    <x v="1"/>
    <x v="0"/>
  </r>
  <r>
    <s v="DTNG101C07"/>
    <s v="4450756286"/>
    <s v="Y"/>
    <s v="Transit"/>
    <s v="S2 PICK MODULE ASSY"/>
    <n v="1"/>
    <n v="60729.49"/>
    <n v="0"/>
    <x v="58"/>
    <n v="60729.49"/>
    <n v="168.45905686546462"/>
    <x v="1"/>
    <n v="448"/>
    <x v="1"/>
    <x v="0"/>
  </r>
  <r>
    <s v="DTNG101C10"/>
    <s v="4450737837"/>
    <s v="Y"/>
    <s v="Transit"/>
    <s v="NU-MCRW 3TKR/WHico Plus Smart"/>
    <n v="2"/>
    <n v="102960.99"/>
    <n v="0"/>
    <x v="59"/>
    <n v="205921.98"/>
    <n v="571.21214979195565"/>
    <x v="1"/>
    <n v="62"/>
    <x v="1"/>
    <x v="0"/>
  </r>
  <r>
    <s v="DTNG101C10"/>
    <s v="4450761204"/>
    <s v="Y"/>
    <s v="Transit"/>
    <s v="RA Carriage Assy"/>
    <n v="1"/>
    <n v="41454.54"/>
    <n v="0"/>
    <x v="60"/>
    <n v="41454.54"/>
    <n v="114.9917891816921"/>
    <x v="1"/>
    <n v="334"/>
    <x v="1"/>
    <x v="0"/>
  </r>
  <r>
    <s v="DTNG101C10"/>
    <s v="4450769743"/>
    <s v="Y"/>
    <s v="Transit"/>
    <s v="RA CARRIAGE ASSY"/>
    <n v="1"/>
    <n v="37661.660000000003"/>
    <n v="0"/>
    <x v="37"/>
    <n v="37661.660000000003"/>
    <n v="104.47062413314842"/>
    <x v="1"/>
    <n v="41"/>
    <x v="1"/>
    <x v="0"/>
  </r>
  <r>
    <s v="DTNG101C11"/>
    <s v="0090025125"/>
    <s v="Y"/>
    <s v="Transit"/>
    <s v="PCB-ASSY MAIN UPPER"/>
    <n v="1"/>
    <n v="78622.710000000006"/>
    <n v="0"/>
    <x v="38"/>
    <n v="78622.710000000006"/>
    <n v="218.09350901525661"/>
    <x v="1"/>
    <n v="301"/>
    <x v="1"/>
    <x v="0"/>
  </r>
  <r>
    <s v="DTNG101C11"/>
    <s v="0090031013"/>
    <s v="Y"/>
    <s v="Transit"/>
    <s v="BV ENTRY TRANSPORT"/>
    <n v="1"/>
    <n v="44639.73"/>
    <n v="0"/>
    <x v="61"/>
    <n v="44639.73"/>
    <n v="123.82726768377255"/>
    <x v="1"/>
    <n v="11"/>
    <x v="1"/>
    <x v="0"/>
  </r>
  <r>
    <s v="DTNG101C11"/>
    <s v="4450704484"/>
    <s v="Y"/>
    <s v="Transit"/>
    <s v="U-IMCRW 3 TK HICO WITH SMART -"/>
    <n v="2"/>
    <n v="124886.85"/>
    <n v="0"/>
    <x v="3"/>
    <n v="249773.7"/>
    <n v="692.85353675450767"/>
    <x v="1"/>
    <n v="31"/>
    <x v="1"/>
    <x v="0"/>
  </r>
  <r>
    <s v="DTNG101C11"/>
    <s v="4450719463"/>
    <s v="N"/>
    <s v="Transit"/>
    <s v="GBRU SHUTTER I/F - TOP ASSY"/>
    <n v="1"/>
    <n v="3863.69"/>
    <n v="0"/>
    <x v="54"/>
    <n v="3863.69"/>
    <n v="10.717586685159501"/>
    <x v="1"/>
    <n v="298"/>
    <x v="1"/>
    <x v="0"/>
  </r>
  <r>
    <s v="DTNG101C11"/>
    <s v="4450724621"/>
    <s v="Y"/>
    <s v="Transit"/>
    <s v="MCRW-2TRACK READ + SMART USB"/>
    <n v="1"/>
    <n v="115853.46"/>
    <n v="0"/>
    <x v="62"/>
    <n v="115853.46"/>
    <n v="321.36882108183079"/>
    <x v="1"/>
    <n v="12"/>
    <x v="1"/>
    <x v="0"/>
  </r>
  <r>
    <s v="DTNG101C11"/>
    <s v="4450755000"/>
    <s v="Y"/>
    <s v="Transit"/>
    <s v="NEMO 3TK R/W HICO + SMART"/>
    <n v="2"/>
    <n v="87651.520000000004"/>
    <n v="0"/>
    <x v="63"/>
    <n v="175303.04000000001"/>
    <n v="486.2775034674064"/>
    <x v="1"/>
    <n v="119"/>
    <x v="1"/>
    <x v="0"/>
  </r>
  <r>
    <s v="DTNG101C11"/>
    <s v="4450763724"/>
    <s v="Y"/>
    <s v="Transit"/>
    <s v="DISPLAY - 7 INCH COP_"/>
    <n v="1"/>
    <n v="59967.21"/>
    <n v="0"/>
    <x v="16"/>
    <n v="59967.21"/>
    <n v="166.34454923717058"/>
    <x v="1"/>
    <n v="18"/>
    <x v="1"/>
    <x v="0"/>
  </r>
  <r>
    <s v="DTNG101C11"/>
    <s v="4450765157"/>
    <s v="Y"/>
    <s v="Transit"/>
    <s v="NEMO 3TK R/W HICO  SMART"/>
    <n v="2"/>
    <n v="87225.94"/>
    <n v="0"/>
    <x v="6"/>
    <n v="174451.88"/>
    <n v="483.91644937586688"/>
    <x v="1"/>
    <n v="7"/>
    <x v="1"/>
    <x v="1"/>
  </r>
  <r>
    <s v="DTNG101C12"/>
    <s v="0090033248"/>
    <s v="Y"/>
    <s v="Transit"/>
    <s v="UPPER TRANSPORT (FIXED REJECT"/>
    <n v="1"/>
    <n v="190953.51"/>
    <n v="0"/>
    <x v="64"/>
    <n v="190953.51"/>
    <n v="529.69073509015254"/>
    <x v="1"/>
    <n v="138"/>
    <x v="1"/>
    <x v="0"/>
  </r>
  <r>
    <s v="DTNG101C12"/>
    <s v="4450644124"/>
    <s v="Y"/>
    <s v="Transit"/>
    <s v="DOUBLE PICK ASSY"/>
    <n v="1"/>
    <n v="152736.19"/>
    <n v="1.7000000000000001E-2"/>
    <x v="65"/>
    <n v="152736.19"/>
    <n v="423.67879889042996"/>
    <x v="1"/>
    <n v="150"/>
    <x v="1"/>
    <x v="0"/>
  </r>
  <r>
    <s v="DTNG101C12"/>
    <s v="4450704484"/>
    <s v="Y"/>
    <s v="Transit"/>
    <s v="U-IMCRW 3 TK HICO WITH SMART -"/>
    <n v="3"/>
    <n v="124886.85"/>
    <n v="0"/>
    <x v="16"/>
    <n v="374660.55000000005"/>
    <n v="1039.2803051317617"/>
    <x v="1"/>
    <n v="18"/>
    <x v="1"/>
    <x v="0"/>
  </r>
  <r>
    <s v="DTNG101C12"/>
    <s v="8770300904"/>
    <s v="Y"/>
    <s v="Transit"/>
    <s v="PWRSUPP-DISK ENCLOSURE PWR SUP"/>
    <n v="1"/>
    <n v="3.63"/>
    <n v="0"/>
    <x v="66"/>
    <n v="3.63"/>
    <n v="1.0069348127600554E-2"/>
    <x v="1"/>
    <n v="68"/>
    <x v="1"/>
    <x v="0"/>
  </r>
  <r>
    <s v="DTNG101C12"/>
    <s v="8770315236"/>
    <s v="Y"/>
    <s v="Transit"/>
    <s v="DRIVE-NBU XX40 3TB 3.5 HD FRU"/>
    <n v="2"/>
    <n v="3.63"/>
    <n v="0"/>
    <x v="66"/>
    <n v="7.26"/>
    <n v="2.0138696255201108E-2"/>
    <x v="1"/>
    <n v="68"/>
    <x v="1"/>
    <x v="0"/>
  </r>
  <r>
    <s v="DTNG101C13"/>
    <s v="0090022152"/>
    <s v="Y"/>
    <s v="Transit"/>
    <s v="UPPER TRANSPORT (FIXED REJECT"/>
    <n v="1"/>
    <n v="292557.90000000002"/>
    <n v="0"/>
    <x v="7"/>
    <n v="292557.90000000002"/>
    <n v="811.53370319001397"/>
    <x v="1"/>
    <n v="6"/>
    <x v="1"/>
    <x v="1"/>
  </r>
  <r>
    <s v="DTNG101C13"/>
    <s v="0090022153"/>
    <s v="Y"/>
    <s v="Transit"/>
    <s v=""/>
    <n v="1"/>
    <n v="60210.19"/>
    <n v="0"/>
    <x v="3"/>
    <n v="60210.19"/>
    <n v="167.01855755894593"/>
    <x v="1"/>
    <n v="31"/>
    <x v="1"/>
    <x v="0"/>
  </r>
  <r>
    <s v="DTNG101C13"/>
    <s v="0090027170"/>
    <s v="Y"/>
    <s v="Transit"/>
    <s v="LOWER TRANSPORT BNA4"/>
    <n v="1"/>
    <n v="390521.56"/>
    <n v="8.6910000000000007"/>
    <x v="7"/>
    <n v="390521.56"/>
    <n v="1083.3016671289874"/>
    <x v="1"/>
    <n v="6"/>
    <x v="1"/>
    <x v="1"/>
  </r>
  <r>
    <s v="DTNG101C13"/>
    <s v="0090027181"/>
    <s v="Y"/>
    <s v="Transit"/>
    <s v="SEPARATOR - NARROW"/>
    <n v="1"/>
    <n v="297340.65999999997"/>
    <n v="0"/>
    <x v="7"/>
    <n v="297340.65999999997"/>
    <n v="824.80072122052695"/>
    <x v="1"/>
    <n v="6"/>
    <x v="1"/>
    <x v="1"/>
  </r>
  <r>
    <s v="DTNG101C13"/>
    <s v="0090033244"/>
    <s v="Y"/>
    <s v="Transit"/>
    <s v="SEPARATOR NARROW"/>
    <n v="1"/>
    <n v="228911.21"/>
    <n v="0"/>
    <x v="67"/>
    <n v="228911.21"/>
    <n v="634.98255201109566"/>
    <x v="1"/>
    <n v="200"/>
    <x v="1"/>
    <x v="0"/>
  </r>
  <r>
    <s v="DTNG101C13"/>
    <s v="4450704484"/>
    <s v="Y"/>
    <s v="Transit"/>
    <s v="U-IMCRW 3 TK HICO WITH SMART -"/>
    <n v="2"/>
    <n v="124886.85"/>
    <n v="0"/>
    <x v="68"/>
    <n v="249773.7"/>
    <n v="692.85353675450767"/>
    <x v="1"/>
    <n v="19"/>
    <x v="1"/>
    <x v="0"/>
  </r>
  <r>
    <s v="DTNG101C13"/>
    <s v="4450737837"/>
    <s v="Y"/>
    <s v="Transit"/>
    <s v="NU-MCRW 3TKR/WHico Plus Smart"/>
    <n v="5"/>
    <n v="102960.99"/>
    <n v="0"/>
    <x v="63"/>
    <n v="514804.95"/>
    <n v="1428.0303744798891"/>
    <x v="1"/>
    <n v="119"/>
    <x v="1"/>
    <x v="0"/>
  </r>
  <r>
    <s v="DTNG101C13"/>
    <s v="4450753508"/>
    <s v="Y"/>
    <s v="Transit"/>
    <s v="S2 - SNT TLA ASSY"/>
    <n v="1"/>
    <n v="47084.11"/>
    <n v="0"/>
    <x v="69"/>
    <n v="47084.11"/>
    <n v="130.60779472954229"/>
    <x v="1"/>
    <n v="27"/>
    <x v="1"/>
    <x v="0"/>
  </r>
  <r>
    <s v="DTNG101C13"/>
    <s v="4450765157"/>
    <s v="Y"/>
    <s v="Transit"/>
    <s v="NEMO 3TK R/W HICO  SMART"/>
    <n v="2"/>
    <n v="87225.94"/>
    <n v="0"/>
    <x v="47"/>
    <n v="174451.88"/>
    <n v="483.91644937586688"/>
    <x v="1"/>
    <n v="83"/>
    <x v="1"/>
    <x v="0"/>
  </r>
  <r>
    <s v="DTNG101C13"/>
    <s v="4450771990"/>
    <s v="Y"/>
    <s v="Transit"/>
    <s v="SERVICE PART RIVERSIDE MOTHERB"/>
    <n v="1"/>
    <n v="61860.54"/>
    <n v="0"/>
    <x v="70"/>
    <n v="61860.54"/>
    <n v="171.59650485436893"/>
    <x v="1"/>
    <n v="390"/>
    <x v="1"/>
    <x v="0"/>
  </r>
  <r>
    <s v="DTNG101C13"/>
    <s v="4970475399"/>
    <s v="Y"/>
    <s v="Transit"/>
    <s v="SERVICE ASSEMBLY - MOTHERBOARD"/>
    <n v="1"/>
    <n v="45987.31"/>
    <n v="0"/>
    <x v="16"/>
    <n v="45987.31"/>
    <n v="127.56535367545075"/>
    <x v="1"/>
    <n v="18"/>
    <x v="1"/>
    <x v="0"/>
  </r>
  <r>
    <s v="DTNG101D02"/>
    <s v="4450644124"/>
    <s v="Y"/>
    <s v="Transit"/>
    <s v="DOUBLE PICK ASSY"/>
    <n v="1"/>
    <n v="152736.19"/>
    <n v="1.7000000000000001E-2"/>
    <x v="71"/>
    <n v="152736.19"/>
    <n v="423.67879889042996"/>
    <x v="1"/>
    <n v="182"/>
    <x v="1"/>
    <x v="0"/>
  </r>
  <r>
    <s v="DTNG101D02"/>
    <s v="4450704484"/>
    <s v="Y"/>
    <s v="Transit"/>
    <s v="U-IMCRW 3 TK HICO WITH SMART -"/>
    <n v="1"/>
    <n v="124886.85"/>
    <n v="0"/>
    <x v="72"/>
    <n v="124886.85"/>
    <n v="346.42676837725384"/>
    <x v="1"/>
    <n v="67"/>
    <x v="1"/>
    <x v="0"/>
  </r>
  <r>
    <s v="DTNG101D04"/>
    <s v="4450688274"/>
    <s v="Y"/>
    <s v="Transit"/>
    <s v="ASSY - S1 R/A PRESENTER (LONG)"/>
    <n v="1"/>
    <n v="137664.66"/>
    <n v="0.121"/>
    <x v="73"/>
    <n v="137664.66"/>
    <n v="381.87179195561725"/>
    <x v="1"/>
    <n v="293"/>
    <x v="1"/>
    <x v="0"/>
  </r>
  <r>
    <s v="DTNG101D04"/>
    <s v="4450704484"/>
    <s v="Y"/>
    <s v="Transit"/>
    <s v="U-IMCRW 3 TK HICO WITH SMART -"/>
    <n v="3"/>
    <n v="124886.85"/>
    <n v="0"/>
    <x v="1"/>
    <n v="374660.55000000005"/>
    <n v="1039.2803051317617"/>
    <x v="1"/>
    <n v="5"/>
    <x v="1"/>
    <x v="1"/>
  </r>
  <r>
    <s v="DTNG101D04"/>
    <s v="4450769745"/>
    <s v="Y"/>
    <s v="Transit"/>
    <s v="S2 PRESENTER R/A FRU"/>
    <n v="1"/>
    <n v="137097.72"/>
    <n v="0"/>
    <x v="1"/>
    <n v="137097.72"/>
    <n v="380.29880721220525"/>
    <x v="1"/>
    <n v="5"/>
    <x v="1"/>
    <x v="1"/>
  </r>
  <r>
    <s v="DTNG101D08"/>
    <s v="4450737837"/>
    <s v="Y"/>
    <s v="Transit"/>
    <s v="NU-MCRW 3TKR/WHico Plus Smart"/>
    <n v="1"/>
    <n v="102960.99"/>
    <n v="0"/>
    <x v="74"/>
    <n v="102960.99"/>
    <n v="285.60607489597783"/>
    <x v="1"/>
    <n v="48"/>
    <x v="1"/>
    <x v="0"/>
  </r>
  <r>
    <s v="DTNG101D08"/>
    <s v="4970475399"/>
    <s v="Y"/>
    <s v="Transit"/>
    <s v="SERVICE ASSEMBLY - MOTHERBOARD"/>
    <n v="1"/>
    <n v="45987.31"/>
    <n v="0"/>
    <x v="74"/>
    <n v="45987.31"/>
    <n v="127.56535367545075"/>
    <x v="1"/>
    <n v="48"/>
    <x v="1"/>
    <x v="0"/>
  </r>
  <r>
    <s v="DTNG101D09"/>
    <s v="8770314475"/>
    <s v="Y"/>
    <s v="Transit"/>
    <s v="NETBACKUP APPLIANCE XX40 6TB J"/>
    <n v="1"/>
    <n v="3.63"/>
    <n v="0"/>
    <x v="1"/>
    <n v="3.63"/>
    <n v="1.0069348127600554E-2"/>
    <x v="1"/>
    <n v="5"/>
    <x v="1"/>
    <x v="1"/>
  </r>
  <r>
    <s v="DTNG101D10"/>
    <s v="4450686427"/>
    <s v="Y"/>
    <s v="Transit"/>
    <s v="DOUBLE PICK ASSY"/>
    <n v="2"/>
    <n v="155657.12"/>
    <n v="3.9E-2"/>
    <x v="12"/>
    <n v="311314.24"/>
    <n v="863.56249375866844"/>
    <x v="1"/>
    <n v="4"/>
    <x v="1"/>
    <x v="1"/>
  </r>
  <r>
    <s v="DTNG101D10"/>
    <s v="4450704484"/>
    <s v="Y"/>
    <s v="Transit"/>
    <s v="U-IMCRW 3 TK HICO WITH SMART -"/>
    <n v="3"/>
    <n v="124886.85"/>
    <n v="0"/>
    <x v="27"/>
    <n v="374660.55000000005"/>
    <n v="1039.2803051317617"/>
    <x v="1"/>
    <n v="70"/>
    <x v="1"/>
    <x v="0"/>
  </r>
  <r>
    <s v="DTNG101D10"/>
    <s v="4450721579"/>
    <s v="Y"/>
    <s v="Transit"/>
    <s v="ASSY - ELECTRONICS BOX (230V)"/>
    <n v="1"/>
    <n v="20852.73"/>
    <n v="0"/>
    <x v="34"/>
    <n v="20852.73"/>
    <n v="57.843911234396671"/>
    <x v="1"/>
    <n v="14"/>
    <x v="1"/>
    <x v="0"/>
  </r>
  <r>
    <s v="DTNG101D10"/>
    <s v="4450723882"/>
    <s v="Y"/>
    <s v="Transit"/>
    <s v="NU-MCRW 3TK R/W HICO + SMART"/>
    <n v="1"/>
    <n v="91713.96"/>
    <n v="0"/>
    <x v="75"/>
    <n v="91713.96"/>
    <n v="254.40765603328711"/>
    <x v="1"/>
    <n v="461"/>
    <x v="1"/>
    <x v="0"/>
  </r>
  <r>
    <s v="DTNG101D10"/>
    <s v="4450755000"/>
    <s v="Y"/>
    <s v="Transit"/>
    <s v="NEMO 3TK R/W HICO + SMART"/>
    <n v="1"/>
    <n v="87651.520000000004"/>
    <n v="0"/>
    <x v="34"/>
    <n v="87651.520000000004"/>
    <n v="243.1387517337032"/>
    <x v="1"/>
    <n v="14"/>
    <x v="1"/>
    <x v="0"/>
  </r>
  <r>
    <s v="DTNG101D12"/>
    <s v="0090030478"/>
    <s v="Y"/>
    <s v="Transit"/>
    <s v="PCB-ENHANCED SEP GBR4EA"/>
    <n v="1"/>
    <n v="53572.92"/>
    <n v="0"/>
    <x v="7"/>
    <n v="53572.92"/>
    <n v="148.60726768377253"/>
    <x v="1"/>
    <n v="6"/>
    <x v="1"/>
    <x v="1"/>
  </r>
  <r>
    <s v="DTNG101D12"/>
    <s v="0090033244"/>
    <s v="Y"/>
    <s v="Transit"/>
    <s v="SEPARATOR NARROW"/>
    <n v="1"/>
    <n v="228911.21"/>
    <n v="0"/>
    <x v="7"/>
    <n v="228911.21"/>
    <n v="634.98255201109566"/>
    <x v="1"/>
    <n v="6"/>
    <x v="1"/>
    <x v="1"/>
  </r>
  <r>
    <s v="DTNG101D12"/>
    <s v="4450704484"/>
    <s v="Y"/>
    <s v="Transit"/>
    <s v="U-IMCRW 3 TK HICO WITH SMART -"/>
    <n v="3"/>
    <n v="124886.85"/>
    <n v="0"/>
    <x v="34"/>
    <n v="374660.55000000005"/>
    <n v="1039.2803051317617"/>
    <x v="1"/>
    <n v="14"/>
    <x v="1"/>
    <x v="0"/>
  </r>
  <r>
    <s v="DTNG101D13"/>
    <s v="4450721579"/>
    <s v="Y"/>
    <s v="Transit"/>
    <s v="ASSY - ELECTRONICS BOX (230V)"/>
    <n v="1"/>
    <n v="20852.73"/>
    <n v="0"/>
    <x v="76"/>
    <n v="20852.73"/>
    <n v="57.843911234396671"/>
    <x v="1"/>
    <n v="392"/>
    <x v="1"/>
    <x v="0"/>
  </r>
  <r>
    <s v="DTNG101D14"/>
    <s v="0090026111"/>
    <s v="Y"/>
    <s v="Transit"/>
    <s v="GOP ASSEMBLY"/>
    <n v="1"/>
    <n v="131594.17000000001"/>
    <n v="1.2E-2"/>
    <x v="77"/>
    <n v="131594.17000000001"/>
    <n v="365.0324049930652"/>
    <x v="1"/>
    <n v="367"/>
    <x v="1"/>
    <x v="0"/>
  </r>
  <r>
    <s v="DTNG101D14"/>
    <s v="4450704484"/>
    <s v="Y"/>
    <s v="Transit"/>
    <s v="U-IMCRW 3 TK HICO WITH SMART -"/>
    <n v="8"/>
    <n v="124886.85"/>
    <n v="0"/>
    <x v="15"/>
    <n v="999094.8"/>
    <n v="2771.4141470180307"/>
    <x v="1"/>
    <n v="10"/>
    <x v="1"/>
    <x v="0"/>
  </r>
  <r>
    <s v="DTNG101D14"/>
    <s v="4450755000"/>
    <s v="Y"/>
    <s v="Transit"/>
    <s v="NEMO 3TK R/W HICO + SMART"/>
    <n v="1"/>
    <n v="87651.520000000004"/>
    <n v="0"/>
    <x v="78"/>
    <n v="87651.520000000004"/>
    <n v="243.1387517337032"/>
    <x v="1"/>
    <n v="133"/>
    <x v="1"/>
    <x v="0"/>
  </r>
  <r>
    <s v="DTNG101D14"/>
    <s v="4450768349"/>
    <s v="Y"/>
    <s v="Transit"/>
    <s v="S2 PICK MODULE ASSY"/>
    <n v="1"/>
    <n v="38570.18"/>
    <n v="0"/>
    <x v="79"/>
    <n v="38570.18"/>
    <n v="106.99079056865465"/>
    <x v="1"/>
    <n v="109"/>
    <x v="1"/>
    <x v="0"/>
  </r>
  <r>
    <s v="DTNG101D14"/>
    <s v="4450771990"/>
    <s v="Y"/>
    <s v="Transit"/>
    <s v="SERVICE PART RIVERSIDE MOTHERB"/>
    <n v="1"/>
    <n v="61860.54"/>
    <n v="0"/>
    <x v="9"/>
    <n v="61860.54"/>
    <n v="171.59650485436893"/>
    <x v="1"/>
    <n v="35"/>
    <x v="1"/>
    <x v="0"/>
  </r>
  <r>
    <s v="DTNG101D15"/>
    <s v="0090031013"/>
    <s v="Y"/>
    <s v="Transit"/>
    <s v="BV ENTRY TRANSPORT"/>
    <n v="1"/>
    <n v="44639.73"/>
    <n v="0"/>
    <x v="16"/>
    <n v="44639.73"/>
    <n v="123.82726768377255"/>
    <x v="1"/>
    <n v="18"/>
    <x v="1"/>
    <x v="0"/>
  </r>
  <r>
    <s v="DTNG101D15"/>
    <s v="4450688274"/>
    <s v="Y"/>
    <s v="Transit"/>
    <s v="ASSY - S1 R/A PRESENTER (LONG)"/>
    <n v="1"/>
    <n v="137664.66"/>
    <n v="0.121"/>
    <x v="6"/>
    <n v="137664.66"/>
    <n v="381.87179195561725"/>
    <x v="1"/>
    <n v="7"/>
    <x v="1"/>
    <x v="1"/>
  </r>
  <r>
    <s v="DTNG101D15"/>
    <s v="4450704484"/>
    <s v="Y"/>
    <s v="Transit"/>
    <s v="U-IMCRW 3 TK HICO WITH SMART -"/>
    <n v="3"/>
    <n v="124886.85"/>
    <n v="0"/>
    <x v="1"/>
    <n v="374660.55000000005"/>
    <n v="1039.2803051317617"/>
    <x v="1"/>
    <n v="5"/>
    <x v="1"/>
    <x v="1"/>
  </r>
  <r>
    <s v="DTNG101D15"/>
    <s v="4450765157"/>
    <s v="Y"/>
    <s v="Transit"/>
    <s v="NEMO 3TK R/W HICO  SMART"/>
    <n v="1"/>
    <n v="87225.94"/>
    <n v="0"/>
    <x v="15"/>
    <n v="87225.94"/>
    <n v="241.95822468793344"/>
    <x v="1"/>
    <n v="10"/>
    <x v="1"/>
    <x v="0"/>
  </r>
  <r>
    <s v="DTNG101D16"/>
    <s v="0090022662"/>
    <s v="N"/>
    <s v="Transit"/>
    <s v="CONTROLLER-TOUCH SCREEN-ULTASO"/>
    <n v="1"/>
    <n v="9301.84"/>
    <n v="0"/>
    <x v="80"/>
    <n v="9301.84"/>
    <n v="25.802607489597783"/>
    <x v="1"/>
    <n v="305"/>
    <x v="1"/>
    <x v="0"/>
  </r>
  <r>
    <s v="DTNG101D16"/>
    <s v="0090028269"/>
    <s v="Y"/>
    <s v="Transit"/>
    <s v="SUPPLY-POWER SWITCH MODE 355W"/>
    <n v="1"/>
    <n v="44371.199999999997"/>
    <n v="0"/>
    <x v="7"/>
    <n v="44371.199999999997"/>
    <n v="123.08238557558946"/>
    <x v="1"/>
    <n v="6"/>
    <x v="1"/>
    <x v="1"/>
  </r>
  <r>
    <s v="DTNG101D16"/>
    <s v="0090033248"/>
    <s v="Y"/>
    <s v="Transit"/>
    <s v="UPPER TRANSPORT (FIXED REJECT"/>
    <n v="1"/>
    <n v="190953.51"/>
    <n v="0"/>
    <x v="6"/>
    <n v="190953.51"/>
    <n v="529.69073509015254"/>
    <x v="1"/>
    <n v="7"/>
    <x v="1"/>
    <x v="1"/>
  </r>
  <r>
    <s v="DTNG101D16"/>
    <s v="4450704482"/>
    <s v="Y"/>
    <s v="Transit"/>
    <s v="U-IMCRW TK 123 WITH SMART - ST"/>
    <n v="1"/>
    <n v="121673.47"/>
    <n v="0"/>
    <x v="6"/>
    <n v="121673.47"/>
    <n v="337.51309292649097"/>
    <x v="1"/>
    <n v="7"/>
    <x v="1"/>
    <x v="1"/>
  </r>
  <r>
    <s v="DTNG101D16"/>
    <s v="4450704484"/>
    <s v="Y"/>
    <s v="Transit"/>
    <s v="U-IMCRW 3 TK HICO WITH SMART -"/>
    <n v="1"/>
    <n v="124886.85"/>
    <n v="0"/>
    <x v="74"/>
    <n v="124886.85"/>
    <n v="346.42676837725384"/>
    <x v="1"/>
    <n v="48"/>
    <x v="1"/>
    <x v="0"/>
  </r>
  <r>
    <s v="DTNG101D16"/>
    <s v="4450737837"/>
    <s v="Y"/>
    <s v="Transit"/>
    <s v="NU-MCRW 3TKR/WHico Plus Smart"/>
    <n v="1"/>
    <n v="102960.99"/>
    <n v="0"/>
    <x v="81"/>
    <n v="102960.99"/>
    <n v="285.60607489597783"/>
    <x v="1"/>
    <n v="131"/>
    <x v="1"/>
    <x v="0"/>
  </r>
  <r>
    <s v="DTNG101D16"/>
    <s v="4450755000"/>
    <s v="Y"/>
    <s v="Transit"/>
    <s v="NEMO 3TK R/W HICO + SMART"/>
    <n v="1"/>
    <n v="87651.520000000004"/>
    <n v="0"/>
    <x v="82"/>
    <n v="87651.520000000004"/>
    <n v="243.1387517337032"/>
    <x v="1"/>
    <n v="116"/>
    <x v="1"/>
    <x v="0"/>
  </r>
  <r>
    <s v="DTNG101D16"/>
    <s v="4450765157"/>
    <s v="Y"/>
    <s v="Transit"/>
    <s v="NEMO 3TK R/W HICO  SMART"/>
    <n v="1"/>
    <n v="87225.94"/>
    <n v="0"/>
    <x v="6"/>
    <n v="87225.94"/>
    <n v="241.95822468793344"/>
    <x v="1"/>
    <n v="7"/>
    <x v="1"/>
    <x v="1"/>
  </r>
  <r>
    <s v="DTNG101D17"/>
    <s v="4450644124"/>
    <s v="Y"/>
    <s v="Transit"/>
    <s v="DOUBLE PICK ASSY"/>
    <n v="2"/>
    <n v="152736.19"/>
    <n v="1.7000000000000001E-2"/>
    <x v="68"/>
    <n v="305472.38"/>
    <n v="847.35755062413318"/>
    <x v="1"/>
    <n v="19"/>
    <x v="1"/>
    <x v="0"/>
  </r>
  <r>
    <s v="DTNG101D17"/>
    <s v="4450688274"/>
    <s v="Y"/>
    <s v="Transit"/>
    <s v="ASSY - S1 R/A PRESENTER (LONG)"/>
    <n v="2"/>
    <n v="137664.66"/>
    <n v="0.121"/>
    <x v="68"/>
    <n v="275329.32"/>
    <n v="763.74324826629675"/>
    <x v="1"/>
    <n v="19"/>
    <x v="1"/>
    <x v="0"/>
  </r>
  <r>
    <s v="DTNG101D17"/>
    <s v="4450704484"/>
    <s v="Y"/>
    <s v="Transit"/>
    <s v="U-IMCRW 3 TK HICO WITH SMART -"/>
    <n v="5"/>
    <n v="124886.85"/>
    <n v="0"/>
    <x v="12"/>
    <n v="624434.25"/>
    <n v="1732.133841886269"/>
    <x v="1"/>
    <n v="4"/>
    <x v="1"/>
    <x v="1"/>
  </r>
  <r>
    <s v="DTNG101D17"/>
    <s v="4450721579"/>
    <s v="Y"/>
    <s v="Transit"/>
    <s v="ASSY - ELECTRONICS BOX (230V)"/>
    <n v="1"/>
    <n v="20852.73"/>
    <n v="0"/>
    <x v="12"/>
    <n v="20852.73"/>
    <n v="57.843911234396671"/>
    <x v="1"/>
    <n v="4"/>
    <x v="1"/>
    <x v="1"/>
  </r>
  <r>
    <s v="DTNG101D17"/>
    <s v="4450737837"/>
    <s v="Y"/>
    <s v="Transit"/>
    <s v="NU-MCRW 3TKR/WHico Plus Smart"/>
    <n v="1"/>
    <n v="102960.99"/>
    <n v="0"/>
    <x v="83"/>
    <n v="102960.99"/>
    <n v="285.60607489597783"/>
    <x v="1"/>
    <n v="130"/>
    <x v="1"/>
    <x v="0"/>
  </r>
  <r>
    <s v="DTNG101D17"/>
    <s v="4450753508"/>
    <s v="Y"/>
    <s v="Transit"/>
    <s v="S2 - SNT TLA ASSY"/>
    <n v="1"/>
    <n v="47084.11"/>
    <n v="0"/>
    <x v="24"/>
    <n v="47084.11"/>
    <n v="130.60779472954229"/>
    <x v="1"/>
    <n v="25"/>
    <x v="1"/>
    <x v="0"/>
  </r>
  <r>
    <s v="DTNG101D17"/>
    <s v="4450765157"/>
    <s v="Y"/>
    <s v="Transit"/>
    <s v="NEMO 3TK R/W HICO  SMART"/>
    <n v="2"/>
    <n v="87225.94"/>
    <n v="0"/>
    <x v="34"/>
    <n v="174451.88"/>
    <n v="483.91644937586688"/>
    <x v="1"/>
    <n v="14"/>
    <x v="1"/>
    <x v="0"/>
  </r>
  <r>
    <s v="DTNG101D18"/>
    <s v="4450644124"/>
    <s v="Y"/>
    <s v="Transit"/>
    <s v="DOUBLE PICK ASSY"/>
    <n v="1"/>
    <n v="152736.19"/>
    <n v="1.7000000000000001E-2"/>
    <x v="68"/>
    <n v="152736.19"/>
    <n v="423.67879889042996"/>
    <x v="1"/>
    <n v="19"/>
    <x v="1"/>
    <x v="0"/>
  </r>
  <r>
    <s v="DTNG101D18"/>
    <s v="4450688274"/>
    <s v="Y"/>
    <s v="Transit"/>
    <s v="ASSY - S1 R/A PRESENTER (LONG)"/>
    <n v="1"/>
    <n v="137664.66"/>
    <n v="0.121"/>
    <x v="84"/>
    <n v="137664.66"/>
    <n v="381.87179195561725"/>
    <x v="1"/>
    <n v="98"/>
    <x v="1"/>
    <x v="0"/>
  </r>
  <r>
    <s v="DTNG101D18"/>
    <s v="4450704484"/>
    <s v="Y"/>
    <s v="Transit"/>
    <s v="U-IMCRW 3 TK HICO WITH SMART -"/>
    <n v="3"/>
    <n v="124886.85"/>
    <n v="0"/>
    <x v="1"/>
    <n v="374660.55000000005"/>
    <n v="1039.2803051317617"/>
    <x v="1"/>
    <n v="5"/>
    <x v="1"/>
    <x v="1"/>
  </r>
  <r>
    <s v="DTNG101D18"/>
    <s v="4450753508"/>
    <s v="Y"/>
    <s v="Transit"/>
    <s v="S2 - SNT TLA ASSY"/>
    <n v="1"/>
    <n v="47084.11"/>
    <n v="0"/>
    <x v="9"/>
    <n v="47084.11"/>
    <n v="130.60779472954229"/>
    <x v="1"/>
    <n v="35"/>
    <x v="1"/>
    <x v="0"/>
  </r>
  <r>
    <s v="DTNG101D18"/>
    <s v="4450769743"/>
    <s v="Y"/>
    <s v="Transit"/>
    <s v="RA CARRIAGE ASSY"/>
    <n v="1"/>
    <n v="37661.660000000003"/>
    <n v="0"/>
    <x v="6"/>
    <n v="37661.660000000003"/>
    <n v="104.47062413314842"/>
    <x v="1"/>
    <n v="7"/>
    <x v="1"/>
    <x v="1"/>
  </r>
  <r>
    <s v="DTNG101D19"/>
    <s v="4450688274"/>
    <s v="Y"/>
    <s v="Transit"/>
    <s v="ASSY - S1 R/A PRESENTER (LONG)"/>
    <n v="1"/>
    <n v="137664.66"/>
    <n v="0.121"/>
    <x v="12"/>
    <n v="137664.66"/>
    <n v="381.87179195561725"/>
    <x v="1"/>
    <n v="4"/>
    <x v="1"/>
    <x v="1"/>
  </r>
  <r>
    <s v="DTNG101D19"/>
    <s v="4450704484"/>
    <s v="Y"/>
    <s v="Transit"/>
    <s v="U-IMCRW 3 TK HICO WITH SMART -"/>
    <n v="3"/>
    <n v="124886.85"/>
    <n v="0"/>
    <x v="12"/>
    <n v="374660.55000000005"/>
    <n v="1039.2803051317617"/>
    <x v="1"/>
    <n v="4"/>
    <x v="1"/>
    <x v="1"/>
  </r>
  <r>
    <s v="DTNG101D19"/>
    <s v="4450707660"/>
    <s v="Y"/>
    <s v="Transit"/>
    <s v="DOUBLE PICK ASSY"/>
    <n v="1"/>
    <n v="94734.66"/>
    <n v="0.03"/>
    <x v="40"/>
    <n v="94734.66"/>
    <n v="262.78693481276008"/>
    <x v="1"/>
    <n v="42"/>
    <x v="1"/>
    <x v="0"/>
  </r>
  <r>
    <s v="DTNG101D19"/>
    <s v="4450724621"/>
    <s v="Y"/>
    <s v="Transit"/>
    <s v="MCRW-2TRACK READ + SMART USB"/>
    <n v="1"/>
    <n v="115853.46"/>
    <n v="0"/>
    <x v="85"/>
    <n v="115853.46"/>
    <n v="321.36882108183079"/>
    <x v="1"/>
    <n v="203"/>
    <x v="1"/>
    <x v="0"/>
  </r>
  <r>
    <s v="DTNG101D19"/>
    <s v="4450737837"/>
    <s v="Y"/>
    <s v="Transit"/>
    <s v="NU-MCRW 3TKR/WHico Plus Smart"/>
    <n v="1"/>
    <n v="102960.99"/>
    <n v="0"/>
    <x v="4"/>
    <n v="102960.99"/>
    <n v="285.60607489597783"/>
    <x v="1"/>
    <n v="38"/>
    <x v="1"/>
    <x v="0"/>
  </r>
  <r>
    <s v="DTNG101D20"/>
    <s v="4450688274"/>
    <s v="Y"/>
    <s v="Transit"/>
    <s v="ASSY - S1 R/A PRESENTER (LONG)"/>
    <n v="1"/>
    <n v="137664.66"/>
    <n v="0.121"/>
    <x v="30"/>
    <n v="137664.66"/>
    <n v="381.87179195561725"/>
    <x v="1"/>
    <n v="26"/>
    <x v="1"/>
    <x v="0"/>
  </r>
  <r>
    <s v="DTNG101D20"/>
    <s v="4450704484"/>
    <s v="Y"/>
    <s v="Transit"/>
    <s v="U-IMCRW 3 TK HICO WITH SMART -"/>
    <n v="1"/>
    <n v="124886.85"/>
    <n v="0"/>
    <x v="34"/>
    <n v="124886.85"/>
    <n v="346.42676837725384"/>
    <x v="1"/>
    <n v="14"/>
    <x v="1"/>
    <x v="0"/>
  </r>
  <r>
    <s v="DTNG101D20"/>
    <s v="4450707660"/>
    <s v="Y"/>
    <s v="Transit"/>
    <s v="DOUBLE PICK ASSY"/>
    <n v="1"/>
    <n v="94734.66"/>
    <n v="0.03"/>
    <x v="15"/>
    <n v="94734.66"/>
    <n v="262.78693481276008"/>
    <x v="1"/>
    <n v="10"/>
    <x v="1"/>
    <x v="0"/>
  </r>
  <r>
    <s v="DTNG101D20"/>
    <s v="4450721579"/>
    <s v="Y"/>
    <s v="Transit"/>
    <s v="ASSY - ELECTRONICS BOX (230V)"/>
    <n v="1"/>
    <n v="20852.73"/>
    <n v="0"/>
    <x v="27"/>
    <n v="20852.73"/>
    <n v="57.843911234396671"/>
    <x v="1"/>
    <n v="70"/>
    <x v="1"/>
    <x v="0"/>
  </r>
  <r>
    <s v="DTNG101D20"/>
    <s v="4450737837"/>
    <s v="Y"/>
    <s v="Transit"/>
    <s v="NU-MCRW 3TKR/WHico Plus Smart"/>
    <n v="2"/>
    <n v="102960.99"/>
    <n v="0"/>
    <x v="46"/>
    <n v="205921.98"/>
    <n v="571.21214979195565"/>
    <x v="1"/>
    <n v="101"/>
    <x v="1"/>
    <x v="0"/>
  </r>
  <r>
    <s v="DTNG101D20"/>
    <s v="4450739492"/>
    <s v="Y"/>
    <s v="Transit"/>
    <s v="PRESENTER ASSY S1 F/A SHORT NO"/>
    <n v="1"/>
    <n v="140905.39000000001"/>
    <n v="0"/>
    <x v="18"/>
    <n v="140905.39000000001"/>
    <n v="390.86099861303751"/>
    <x v="1"/>
    <n v="33"/>
    <x v="1"/>
    <x v="0"/>
  </r>
  <r>
    <s v="DTNG101D20"/>
    <s v="4450765157"/>
    <s v="Y"/>
    <s v="Transit"/>
    <s v="NEMO 3TK R/W HICO  SMART"/>
    <n v="2"/>
    <n v="87225.94"/>
    <n v="0"/>
    <x v="34"/>
    <n v="174451.88"/>
    <n v="483.91644937586688"/>
    <x v="1"/>
    <n v="14"/>
    <x v="1"/>
    <x v="0"/>
  </r>
  <r>
    <s v="DTNG101D21"/>
    <s v="4450688274"/>
    <s v="Y"/>
    <s v="Transit"/>
    <s v="ASSY - S1 R/A PRESENTER (LONG)"/>
    <n v="2"/>
    <n v="137664.66"/>
    <n v="0.121"/>
    <x v="16"/>
    <n v="275329.32"/>
    <n v="763.74324826629675"/>
    <x v="1"/>
    <n v="18"/>
    <x v="1"/>
    <x v="0"/>
  </r>
  <r>
    <s v="DTNG101D21"/>
    <s v="4450704484"/>
    <s v="Y"/>
    <s v="Transit"/>
    <s v="U-IMCRW 3 TK HICO WITH SMART -"/>
    <n v="3"/>
    <n v="124886.85"/>
    <n v="0"/>
    <x v="56"/>
    <n v="374660.55000000005"/>
    <n v="1039.2803051317617"/>
    <x v="1"/>
    <n v="28"/>
    <x v="1"/>
    <x v="0"/>
  </r>
  <r>
    <s v="DTNG101D21"/>
    <s v="4450753508"/>
    <s v="Y"/>
    <s v="Transit"/>
    <s v="S2 - SNT TLA ASSY"/>
    <n v="1"/>
    <n v="47084.11"/>
    <n v="0"/>
    <x v="30"/>
    <n v="47084.11"/>
    <n v="130.60779472954229"/>
    <x v="1"/>
    <n v="26"/>
    <x v="1"/>
    <x v="0"/>
  </r>
  <r>
    <s v="DTNG101D21"/>
    <s v="4450761930"/>
    <s v="Y"/>
    <s v="Transit"/>
    <s v="PRESENTER ASSEMBLY - S1 FRONT"/>
    <n v="1"/>
    <n v="139600.17000000001"/>
    <n v="0"/>
    <x v="86"/>
    <n v="139600.17000000001"/>
    <n v="387.24041608876564"/>
    <x v="1"/>
    <n v="102"/>
    <x v="1"/>
    <x v="0"/>
  </r>
  <r>
    <s v="DTNG101D23"/>
    <s v="4450688274"/>
    <s v="Y"/>
    <s v="Transit"/>
    <s v="ASSY - S1 R/A PRESENTER (LONG)"/>
    <n v="1"/>
    <n v="137664.66"/>
    <n v="0.121"/>
    <x v="6"/>
    <n v="137664.66"/>
    <n v="381.87179195561725"/>
    <x v="1"/>
    <n v="7"/>
    <x v="1"/>
    <x v="1"/>
  </r>
  <r>
    <s v="DTNG101D23"/>
    <s v="4450704484"/>
    <s v="Y"/>
    <s v="Transit"/>
    <s v="U-IMCRW 3 TK HICO WITH SMART -"/>
    <n v="3"/>
    <n v="124886.85"/>
    <n v="0"/>
    <x v="22"/>
    <n v="374660.55000000005"/>
    <n v="1039.2803051317617"/>
    <x v="1"/>
    <n v="13"/>
    <x v="1"/>
    <x v="0"/>
  </r>
  <r>
    <s v="DTNG101D23"/>
    <s v="4450713959"/>
    <s v="Y"/>
    <s v="Transit"/>
    <s v="SHUTTER ASSEMBLY - RHS MOTOR U"/>
    <n v="1"/>
    <n v="17237.07"/>
    <n v="0"/>
    <x v="69"/>
    <n v="17237.07"/>
    <n v="47.814341192787793"/>
    <x v="1"/>
    <n v="27"/>
    <x v="1"/>
    <x v="0"/>
  </r>
  <r>
    <s v="DTNG101D23"/>
    <s v="4450753508"/>
    <s v="Y"/>
    <s v="Transit"/>
    <s v="S2 - SNT TLA ASSY"/>
    <n v="1"/>
    <n v="47084.11"/>
    <n v="0"/>
    <x v="69"/>
    <n v="47084.11"/>
    <n v="130.60779472954229"/>
    <x v="1"/>
    <n v="27"/>
    <x v="1"/>
    <x v="0"/>
  </r>
  <r>
    <s v="DTNG101D23"/>
    <s v="4450763722"/>
    <s v="Y"/>
    <s v="Transit"/>
    <s v="DISPLAY - 15 INCH STANDARD BRI"/>
    <n v="1"/>
    <n v="62435.33"/>
    <n v="0"/>
    <x v="45"/>
    <n v="62435.33"/>
    <n v="173.19092926490984"/>
    <x v="1"/>
    <n v="24"/>
    <x v="1"/>
    <x v="0"/>
  </r>
  <r>
    <s v="DTNG101D23"/>
    <s v="4450763724"/>
    <s v="Y"/>
    <s v="Transit"/>
    <s v="DISPLAY - 7 INCH COP_"/>
    <n v="1"/>
    <n v="59967.21"/>
    <n v="0"/>
    <x v="61"/>
    <n v="59967.21"/>
    <n v="166.34454923717058"/>
    <x v="1"/>
    <n v="11"/>
    <x v="1"/>
    <x v="0"/>
  </r>
  <r>
    <s v="DTNG101E01"/>
    <s v="4450707660"/>
    <s v="Y"/>
    <s v="Transit"/>
    <s v="DOUBLE PICK ASSY"/>
    <n v="1"/>
    <n v="94734.66"/>
    <n v="0.03"/>
    <x v="62"/>
    <n v="94734.66"/>
    <n v="262.78693481276008"/>
    <x v="1"/>
    <n v="12"/>
    <x v="1"/>
    <x v="0"/>
  </r>
  <r>
    <s v="DTNG101E01"/>
    <s v="4450765157"/>
    <s v="Y"/>
    <s v="Transit"/>
    <s v="NEMO 3TK R/W HICO  SMART"/>
    <n v="1"/>
    <n v="87225.94"/>
    <n v="0"/>
    <x v="19"/>
    <n v="87225.94"/>
    <n v="241.95822468793344"/>
    <x v="1"/>
    <n v="80"/>
    <x v="1"/>
    <x v="0"/>
  </r>
  <r>
    <s v="DTNG101E04"/>
    <s v="4450704484"/>
    <s v="Y"/>
    <s v="Transit"/>
    <s v="U-IMCRW 3 TK HICO WITH SMART -"/>
    <n v="2"/>
    <n v="124886.85"/>
    <n v="0"/>
    <x v="6"/>
    <n v="249773.7"/>
    <n v="692.85353675450767"/>
    <x v="1"/>
    <n v="7"/>
    <x v="1"/>
    <x v="1"/>
  </r>
  <r>
    <s v="DTNG101E04"/>
    <s v="4450761930"/>
    <s v="Y"/>
    <s v="Transit"/>
    <s v="PRESENTER ASSEMBLY - S1 FRONT"/>
    <n v="1"/>
    <n v="139600.17000000001"/>
    <n v="0"/>
    <x v="61"/>
    <n v="139600.17000000001"/>
    <n v="387.24041608876564"/>
    <x v="1"/>
    <n v="11"/>
    <x v="1"/>
    <x v="0"/>
  </r>
  <r>
    <s v="DTNG101E04"/>
    <s v="4450763724"/>
    <s v="Y"/>
    <s v="Transit"/>
    <s v="DISPLAY - 7 INCH COP_"/>
    <n v="2"/>
    <n v="59967.21"/>
    <n v="0"/>
    <x v="61"/>
    <n v="119934.42"/>
    <n v="332.68909847434117"/>
    <x v="1"/>
    <n v="11"/>
    <x v="1"/>
    <x v="0"/>
  </r>
  <r>
    <s v="DTNG101E04"/>
    <s v="4450765157"/>
    <s v="Y"/>
    <s v="Transit"/>
    <s v="NEMO 3TK R/W HICO  SMART"/>
    <n v="1"/>
    <n v="87225.94"/>
    <n v="0"/>
    <x v="87"/>
    <n v="87225.94"/>
    <n v="241.95822468793344"/>
    <x v="1"/>
    <n v="154"/>
    <x v="1"/>
    <x v="0"/>
  </r>
  <r>
    <s v="DTNG101E06"/>
    <s v="4450704484"/>
    <s v="Y"/>
    <s v="Transit"/>
    <s v="U-IMCRW 3 TK HICO WITH SMART -"/>
    <n v="4"/>
    <n v="124886.85"/>
    <n v="0"/>
    <x v="34"/>
    <n v="499547.4"/>
    <n v="1385.7070735090153"/>
    <x v="1"/>
    <n v="14"/>
    <x v="1"/>
    <x v="0"/>
  </r>
  <r>
    <s v="DTNG101E06"/>
    <s v="4450737837"/>
    <s v="Y"/>
    <s v="Transit"/>
    <s v="NU-MCRW 3TKR/WHico Plus Smart"/>
    <n v="1"/>
    <n v="102960.99"/>
    <n v="0"/>
    <x v="32"/>
    <n v="102960.99"/>
    <n v="285.60607489597783"/>
    <x v="1"/>
    <n v="91"/>
    <x v="1"/>
    <x v="0"/>
  </r>
  <r>
    <s v="DTNG101E06"/>
    <s v="4450769743"/>
    <s v="Y"/>
    <s v="Transit"/>
    <s v="RA CARRIAGE ASSY"/>
    <n v="1"/>
    <n v="37661.660000000003"/>
    <n v="0"/>
    <x v="88"/>
    <n v="37661.660000000003"/>
    <n v="104.47062413314842"/>
    <x v="1"/>
    <n v="125"/>
    <x v="1"/>
    <x v="0"/>
  </r>
  <r>
    <s v="DTNG101E06"/>
    <s v="4450769745"/>
    <s v="Y"/>
    <s v="Transit"/>
    <s v="S2 PRESENTER R/A FRU"/>
    <n v="1"/>
    <n v="137097.72"/>
    <n v="0"/>
    <x v="89"/>
    <n v="137097.72"/>
    <n v="380.29880721220525"/>
    <x v="1"/>
    <n v="391"/>
    <x v="1"/>
    <x v="0"/>
  </r>
  <r>
    <s v="DTNG101E07"/>
    <s v="4450765157"/>
    <s v="Y"/>
    <s v="Transit"/>
    <s v="NEMO 3TK R/W HICO  SMART"/>
    <n v="1"/>
    <n v="87225.94"/>
    <n v="0"/>
    <x v="90"/>
    <n v="87225.94"/>
    <n v="241.95822468793344"/>
    <x v="1"/>
    <n v="132"/>
    <x v="1"/>
    <x v="0"/>
  </r>
  <r>
    <s v="DTNG101F01"/>
    <s v="4450688274"/>
    <s v="Y"/>
    <s v="Transit"/>
    <s v="ASSY - S1 R/A PRESENTER (LONG)"/>
    <n v="3"/>
    <n v="137664.66"/>
    <n v="0.121"/>
    <x v="6"/>
    <n v="412993.98"/>
    <n v="1145.6147045769762"/>
    <x v="1"/>
    <n v="7"/>
    <x v="1"/>
    <x v="1"/>
  </r>
  <r>
    <s v="DTNG101F01"/>
    <s v="4450704484"/>
    <s v="Y"/>
    <s v="Transit"/>
    <s v="U-IMCRW 3 TK HICO WITH SMART -"/>
    <n v="6"/>
    <n v="124886.85"/>
    <n v="0"/>
    <x v="62"/>
    <n v="749321.10000000009"/>
    <n v="2078.5606102635234"/>
    <x v="1"/>
    <n v="12"/>
    <x v="1"/>
    <x v="0"/>
  </r>
  <r>
    <s v="DTNG101F01"/>
    <s v="4450707660"/>
    <s v="Y"/>
    <s v="Transit"/>
    <s v="DOUBLE PICK ASSY"/>
    <n v="2"/>
    <n v="94734.66"/>
    <n v="0.03"/>
    <x v="68"/>
    <n v="189469.32"/>
    <n v="525.57378640776699"/>
    <x v="1"/>
    <n v="19"/>
    <x v="1"/>
    <x v="0"/>
  </r>
  <r>
    <s v="DTNG101F01"/>
    <s v="4450765157"/>
    <s v="Y"/>
    <s v="Transit"/>
    <s v="NEMO 3TK R/W HICO  SMART"/>
    <n v="1"/>
    <n v="87225.94"/>
    <n v="0"/>
    <x v="45"/>
    <n v="87225.94"/>
    <n v="241.95822468793344"/>
    <x v="1"/>
    <n v="24"/>
    <x v="1"/>
    <x v="0"/>
  </r>
  <r>
    <s v="DTNG101F02"/>
    <s v="4450686427"/>
    <s v="Y"/>
    <s v="Transit"/>
    <s v="DOUBLE PICK ASSY"/>
    <n v="1"/>
    <n v="155657.12"/>
    <n v="3.9E-2"/>
    <x v="14"/>
    <n v="155657.12"/>
    <n v="431.78130097087376"/>
    <x v="1"/>
    <n v="40"/>
    <x v="1"/>
    <x v="0"/>
  </r>
  <r>
    <s v="DTNG101F02"/>
    <s v="4450688274"/>
    <s v="Y"/>
    <s v="Transit"/>
    <s v="ASSY - S1 R/A PRESENTER (LONG)"/>
    <n v="1"/>
    <n v="137664.66"/>
    <n v="0.121"/>
    <x v="91"/>
    <n v="137664.66"/>
    <n v="381.87179195561725"/>
    <x v="1"/>
    <n v="117"/>
    <x v="1"/>
    <x v="0"/>
  </r>
  <r>
    <s v="DTNG101F02"/>
    <s v="4450707660"/>
    <s v="Y"/>
    <s v="Transit"/>
    <s v="DOUBLE PICK ASSY"/>
    <n v="1"/>
    <n v="94734.66"/>
    <n v="0.03"/>
    <x v="72"/>
    <n v="94734.66"/>
    <n v="262.78693481276008"/>
    <x v="1"/>
    <n v="67"/>
    <x v="1"/>
    <x v="0"/>
  </r>
  <r>
    <s v="DTNG101F02"/>
    <s v="4450763724"/>
    <s v="Y"/>
    <s v="Transit"/>
    <s v="DISPLAY - 7 INCH COP_"/>
    <n v="1"/>
    <n v="59967.21"/>
    <n v="0"/>
    <x v="92"/>
    <n v="59967.21"/>
    <n v="166.34454923717058"/>
    <x v="1"/>
    <n v="59"/>
    <x v="1"/>
    <x v="0"/>
  </r>
  <r>
    <s v="DTNG101F03"/>
    <s v="4450688274"/>
    <s v="Y"/>
    <s v="Transit"/>
    <s v="ASSY - S1 R/A PRESENTER (LONG)"/>
    <n v="1"/>
    <n v="137664.66"/>
    <n v="0.121"/>
    <x v="34"/>
    <n v="137664.66"/>
    <n v="381.87179195561725"/>
    <x v="1"/>
    <n v="14"/>
    <x v="1"/>
    <x v="0"/>
  </r>
  <r>
    <s v="DTNG101F03"/>
    <s v="4450704484"/>
    <s v="Y"/>
    <s v="Transit"/>
    <s v="U-IMCRW 3 TK HICO WITH SMART -"/>
    <n v="1"/>
    <n v="124886.85"/>
    <n v="0"/>
    <x v="1"/>
    <n v="124886.85"/>
    <n v="346.42676837725384"/>
    <x v="1"/>
    <n v="5"/>
    <x v="1"/>
    <x v="1"/>
  </r>
  <r>
    <s v="DTNG101F03"/>
    <s v="4450737837"/>
    <s v="Y"/>
    <s v="Transit"/>
    <s v="NU-MCRW 3TKR/WHico Plus Smart"/>
    <n v="1"/>
    <n v="102960.99"/>
    <n v="0"/>
    <x v="6"/>
    <n v="102960.99"/>
    <n v="285.60607489597783"/>
    <x v="1"/>
    <n v="7"/>
    <x v="1"/>
    <x v="1"/>
  </r>
  <r>
    <s v="DTNG101F03"/>
    <s v="4450765157"/>
    <s v="Y"/>
    <s v="Transit"/>
    <s v="NEMO 3TK R/W HICO  SMART"/>
    <n v="1"/>
    <n v="87225.94"/>
    <n v="0"/>
    <x v="40"/>
    <n v="87225.94"/>
    <n v="241.95822468793344"/>
    <x v="1"/>
    <n v="42"/>
    <x v="1"/>
    <x v="0"/>
  </r>
  <r>
    <s v="DTNG101F05"/>
    <s v="4450644124"/>
    <s v="Y"/>
    <s v="Transit"/>
    <s v="DOUBLE PICK ASSY"/>
    <n v="1"/>
    <n v="152736.19"/>
    <n v="1.7000000000000001E-2"/>
    <x v="47"/>
    <n v="152736.19"/>
    <n v="423.67879889042996"/>
    <x v="1"/>
    <n v="83"/>
    <x v="1"/>
    <x v="0"/>
  </r>
  <r>
    <s v="DTNG101F05"/>
    <s v="4450704482"/>
    <s v="Y"/>
    <s v="Transit"/>
    <s v="U-IMCRW TK 123 WITH SMART - ST"/>
    <n v="1"/>
    <n v="121673.47"/>
    <n v="0"/>
    <x v="15"/>
    <n v="121673.47"/>
    <n v="337.51309292649097"/>
    <x v="1"/>
    <n v="10"/>
    <x v="1"/>
    <x v="0"/>
  </r>
  <r>
    <s v="DTNG101F05"/>
    <s v="4450704484"/>
    <s v="Y"/>
    <s v="Transit"/>
    <s v="U-IMCRW 3 TK HICO WITH SMART -"/>
    <n v="4"/>
    <n v="124886.85"/>
    <n v="0"/>
    <x v="1"/>
    <n v="499547.4"/>
    <n v="1385.7070735090153"/>
    <x v="1"/>
    <n v="5"/>
    <x v="1"/>
    <x v="1"/>
  </r>
  <r>
    <s v="DTNG101F05"/>
    <s v="4450737837"/>
    <s v="Y"/>
    <s v="Transit"/>
    <s v="NU-MCRW 3TKR/WHico Plus Smart"/>
    <n v="2"/>
    <n v="102960.99"/>
    <n v="0"/>
    <x v="74"/>
    <n v="205921.98"/>
    <n v="571.21214979195565"/>
    <x v="1"/>
    <n v="48"/>
    <x v="1"/>
    <x v="0"/>
  </r>
  <r>
    <s v="DTNG101F05"/>
    <s v="4450753508"/>
    <s v="Y"/>
    <s v="Transit"/>
    <s v="S2 - SNT TLA ASSY"/>
    <n v="1"/>
    <n v="47084.11"/>
    <n v="0"/>
    <x v="1"/>
    <n v="47084.11"/>
    <n v="130.60779472954229"/>
    <x v="1"/>
    <n v="5"/>
    <x v="1"/>
    <x v="1"/>
  </r>
  <r>
    <s v="DTNG101F05"/>
    <s v="4450755000"/>
    <s v="Y"/>
    <s v="Transit"/>
    <s v="NEMO 3TK R/W HICO + SMART"/>
    <n v="1"/>
    <n v="87651.520000000004"/>
    <n v="0"/>
    <x v="15"/>
    <n v="87651.520000000004"/>
    <n v="243.1387517337032"/>
    <x v="1"/>
    <n v="10"/>
    <x v="1"/>
    <x v="0"/>
  </r>
  <r>
    <s v="DTNG101F05"/>
    <s v="4450765157"/>
    <s v="Y"/>
    <s v="Transit"/>
    <s v="NEMO 3TK R/W HICO  SMART"/>
    <n v="1"/>
    <n v="87225.94"/>
    <n v="0"/>
    <x v="62"/>
    <n v="87225.94"/>
    <n v="241.95822468793344"/>
    <x v="1"/>
    <n v="12"/>
    <x v="1"/>
    <x v="0"/>
  </r>
  <r>
    <s v="DTNG101F06"/>
    <s v="0090027793"/>
    <s v="Y"/>
    <s v="Transit"/>
    <s v="ESCROW AND RESERVOIR - NARROW"/>
    <n v="1"/>
    <n v="247713.81"/>
    <n v="0"/>
    <x v="16"/>
    <n v="247713.81"/>
    <n v="687.13955617198337"/>
    <x v="1"/>
    <n v="18"/>
    <x v="1"/>
    <x v="0"/>
  </r>
  <r>
    <s v="DTNG101F06"/>
    <s v="4450644124"/>
    <s v="Y"/>
    <s v="Transit"/>
    <s v="DOUBLE PICK ASSY"/>
    <n v="1"/>
    <n v="152736.19"/>
    <n v="1.7000000000000001E-2"/>
    <x v="93"/>
    <n v="152736.19"/>
    <n v="423.67879889042996"/>
    <x v="1"/>
    <n v="89"/>
    <x v="1"/>
    <x v="0"/>
  </r>
  <r>
    <s v="DTNG101F06"/>
    <s v="4450688274"/>
    <s v="Y"/>
    <s v="Transit"/>
    <s v="ASSY - S1 R/A PRESENTER (LONG)"/>
    <n v="1"/>
    <n v="137664.66"/>
    <n v="0.121"/>
    <x v="34"/>
    <n v="137664.66"/>
    <n v="381.87179195561725"/>
    <x v="1"/>
    <n v="14"/>
    <x v="1"/>
    <x v="0"/>
  </r>
  <r>
    <s v="DTNG101F06"/>
    <s v="4450704482"/>
    <s v="Y"/>
    <s v="Transit"/>
    <s v="U-IMCRW TK 123 WITH SMART - ST"/>
    <n v="2"/>
    <n v="121673.47"/>
    <n v="0"/>
    <x v="1"/>
    <n v="243346.94"/>
    <n v="675.02618585298194"/>
    <x v="1"/>
    <n v="5"/>
    <x v="1"/>
    <x v="1"/>
  </r>
  <r>
    <s v="DTNG101F06"/>
    <s v="4450724621"/>
    <s v="Y"/>
    <s v="Transit"/>
    <s v="MCRW-2TRACK READ + SMART USB"/>
    <n v="1"/>
    <n v="115853.46"/>
    <n v="0"/>
    <x v="94"/>
    <n v="115853.46"/>
    <n v="321.36882108183079"/>
    <x v="1"/>
    <n v="271"/>
    <x v="1"/>
    <x v="0"/>
  </r>
  <r>
    <s v="DTNG101F07"/>
    <s v="4450704484"/>
    <s v="Y"/>
    <s v="Transit"/>
    <s v="U-IMCRW 3 TK HICO WITH SMART -"/>
    <n v="1"/>
    <n v="124886.85"/>
    <n v="0"/>
    <x v="15"/>
    <n v="124886.85"/>
    <n v="346.42676837725384"/>
    <x v="1"/>
    <n v="10"/>
    <x v="1"/>
    <x v="0"/>
  </r>
  <r>
    <s v="DTNG101F07"/>
    <s v="4450707660"/>
    <s v="Y"/>
    <s v="Transit"/>
    <s v="DOUBLE PICK ASSY"/>
    <n v="2"/>
    <n v="94734.66"/>
    <n v="0.03"/>
    <x v="22"/>
    <n v="189469.32"/>
    <n v="525.57378640776699"/>
    <x v="1"/>
    <n v="13"/>
    <x v="1"/>
    <x v="0"/>
  </r>
  <r>
    <s v="DTNG101F07"/>
    <s v="4450737837"/>
    <s v="Y"/>
    <s v="Transit"/>
    <s v="NU-MCRW 3TKR/WHico Plus Smart"/>
    <n v="2"/>
    <n v="102960.99"/>
    <n v="0"/>
    <x v="95"/>
    <n v="205921.98"/>
    <n v="571.21214979195565"/>
    <x v="1"/>
    <n v="174"/>
    <x v="1"/>
    <x v="0"/>
  </r>
  <r>
    <s v="DTNG101F07"/>
    <s v="4450761204"/>
    <s v="Y"/>
    <s v="Transit"/>
    <s v="RA Carriage Assy"/>
    <n v="1"/>
    <n v="41454.54"/>
    <n v="0"/>
    <x v="6"/>
    <n v="41454.54"/>
    <n v="114.9917891816921"/>
    <x v="1"/>
    <n v="7"/>
    <x v="1"/>
    <x v="1"/>
  </r>
  <r>
    <s v="DTNG101F08"/>
    <s v="4450704482"/>
    <s v="Y"/>
    <s v="Transit"/>
    <s v="U-IMCRW TK 123 WITH SMART - ST"/>
    <n v="2"/>
    <n v="121673.47"/>
    <n v="0"/>
    <x v="71"/>
    <n v="243346.94"/>
    <n v="675.02618585298194"/>
    <x v="1"/>
    <n v="182"/>
    <x v="1"/>
    <x v="0"/>
  </r>
  <r>
    <s v="DTNG101F08"/>
    <s v="4450704484"/>
    <s v="Y"/>
    <s v="Transit"/>
    <s v="U-IMCRW 3 TK HICO WITH SMART -"/>
    <n v="3"/>
    <n v="124886.85"/>
    <n v="0"/>
    <x v="6"/>
    <n v="374660.55000000005"/>
    <n v="1039.2803051317617"/>
    <x v="1"/>
    <n v="7"/>
    <x v="1"/>
    <x v="1"/>
  </r>
  <r>
    <s v="DTNG101F08"/>
    <s v="4450737837"/>
    <s v="Y"/>
    <s v="Transit"/>
    <s v="NU-MCRW 3TKR/WHico Plus Smart"/>
    <n v="3"/>
    <n v="102960.99"/>
    <n v="0"/>
    <x v="34"/>
    <n v="308882.97000000003"/>
    <n v="856.81822468793348"/>
    <x v="1"/>
    <n v="14"/>
    <x v="1"/>
    <x v="0"/>
  </r>
  <r>
    <s v="DTNG101F08"/>
    <s v="4450753508"/>
    <s v="Y"/>
    <s v="Transit"/>
    <s v="S2 - SNT TLA ASSY"/>
    <n v="1"/>
    <n v="47084.11"/>
    <n v="0"/>
    <x v="96"/>
    <n v="47084.11"/>
    <n v="130.60779472954229"/>
    <x v="1"/>
    <n v="160"/>
    <x v="1"/>
    <x v="0"/>
  </r>
  <r>
    <s v="DTNG101F09"/>
    <s v="4450704484"/>
    <s v="Y"/>
    <s v="Transit"/>
    <s v="U-IMCRW 3 TK HICO WITH SMART -"/>
    <n v="2"/>
    <n v="124886.85"/>
    <n v="0"/>
    <x v="34"/>
    <n v="249773.7"/>
    <n v="692.85353675450767"/>
    <x v="1"/>
    <n v="14"/>
    <x v="1"/>
    <x v="0"/>
  </r>
  <r>
    <s v="DTNG101F09"/>
    <s v="4450753508"/>
    <s v="Y"/>
    <s v="Transit"/>
    <s v="S2 - SNT TLA ASSY"/>
    <n v="1"/>
    <n v="47084.11"/>
    <n v="0"/>
    <x v="14"/>
    <n v="47084.11"/>
    <n v="130.60779472954229"/>
    <x v="1"/>
    <n v="40"/>
    <x v="1"/>
    <x v="0"/>
  </r>
  <r>
    <s v="DTNG101F10"/>
    <s v="4450686427"/>
    <s v="Y"/>
    <s v="Transit"/>
    <s v="DOUBLE PICK ASSY"/>
    <n v="1"/>
    <n v="155657.12"/>
    <n v="3.9E-2"/>
    <x v="61"/>
    <n v="155657.12"/>
    <n v="431.78130097087376"/>
    <x v="1"/>
    <n v="11"/>
    <x v="1"/>
    <x v="0"/>
  </r>
  <r>
    <s v="DTNG101F10"/>
    <s v="4450704484"/>
    <s v="Y"/>
    <s v="Transit"/>
    <s v="U-IMCRW 3 TK HICO WITH SMART -"/>
    <n v="1"/>
    <n v="124886.85"/>
    <n v="0"/>
    <x v="12"/>
    <n v="124886.85"/>
    <n v="346.42676837725384"/>
    <x v="1"/>
    <n v="4"/>
    <x v="1"/>
    <x v="1"/>
  </r>
  <r>
    <s v="DTNG101F10"/>
    <s v="4450707660"/>
    <s v="Y"/>
    <s v="Transit"/>
    <s v="DOUBLE PICK ASSY"/>
    <n v="2"/>
    <n v="94734.66"/>
    <n v="0.03"/>
    <x v="6"/>
    <n v="189469.32"/>
    <n v="525.57378640776699"/>
    <x v="1"/>
    <n v="7"/>
    <x v="1"/>
    <x v="1"/>
  </r>
  <r>
    <s v="DTNG101F10"/>
    <s v="4450723882"/>
    <s v="Y"/>
    <s v="Transit"/>
    <s v="NU-MCRW 3TK R/W HICO + SMART"/>
    <n v="1"/>
    <n v="91713.96"/>
    <n v="0"/>
    <x v="97"/>
    <n v="91713.96"/>
    <n v="254.40765603328711"/>
    <x v="1"/>
    <n v="493"/>
    <x v="1"/>
    <x v="0"/>
  </r>
  <r>
    <s v="DTNG101F10"/>
    <s v="4450761204"/>
    <s v="Y"/>
    <s v="Transit"/>
    <s v="RA Carriage Assy"/>
    <n v="1"/>
    <n v="41454.54"/>
    <n v="0"/>
    <x v="68"/>
    <n v="41454.54"/>
    <n v="114.9917891816921"/>
    <x v="1"/>
    <n v="19"/>
    <x v="1"/>
    <x v="0"/>
  </r>
  <r>
    <s v="DTNG101F10"/>
    <s v="4450771990"/>
    <s v="Y"/>
    <s v="Transit"/>
    <s v="SERVICE PART RIVERSIDE MOTHERB"/>
    <n v="1"/>
    <n v="61860.54"/>
    <n v="0"/>
    <x v="98"/>
    <n v="61860.54"/>
    <n v="171.59650485436893"/>
    <x v="1"/>
    <n v="193"/>
    <x v="1"/>
    <x v="0"/>
  </r>
  <r>
    <s v="DTNG101F11"/>
    <s v="4450704484"/>
    <s v="Y"/>
    <s v="Transit"/>
    <s v="U-IMCRW 3 TK HICO WITH SMART -"/>
    <n v="1"/>
    <n v="124886.85"/>
    <n v="0"/>
    <x v="90"/>
    <n v="124886.85"/>
    <n v="346.42676837725384"/>
    <x v="1"/>
    <n v="132"/>
    <x v="1"/>
    <x v="0"/>
  </r>
  <r>
    <s v="DTNG101F12"/>
    <s v="4450688274"/>
    <s v="Y"/>
    <s v="Transit"/>
    <s v="ASSY - S1 R/A PRESENTER (LONG)"/>
    <n v="1"/>
    <n v="137664.66"/>
    <n v="0.121"/>
    <x v="22"/>
    <n v="137664.66"/>
    <n v="381.87179195561725"/>
    <x v="1"/>
    <n v="13"/>
    <x v="1"/>
    <x v="0"/>
  </r>
  <r>
    <s v="DTNG101F12"/>
    <s v="4450704484"/>
    <s v="Y"/>
    <s v="Transit"/>
    <s v="U-IMCRW 3 TK HICO WITH SMART -"/>
    <n v="2"/>
    <n v="124886.85"/>
    <n v="0"/>
    <x v="34"/>
    <n v="249773.7"/>
    <n v="692.85353675450767"/>
    <x v="1"/>
    <n v="14"/>
    <x v="1"/>
    <x v="0"/>
  </r>
  <r>
    <s v="DTNG101F13"/>
    <s v="4450644124"/>
    <s v="Y"/>
    <s v="Transit"/>
    <s v="DOUBLE PICK ASSY"/>
    <n v="1"/>
    <n v="152736.19"/>
    <n v="1.7000000000000001E-2"/>
    <x v="27"/>
    <n v="152736.19"/>
    <n v="423.67879889042996"/>
    <x v="1"/>
    <n v="70"/>
    <x v="1"/>
    <x v="0"/>
  </r>
  <r>
    <s v="DTNG101F13"/>
    <s v="4450688274"/>
    <s v="Y"/>
    <s v="Transit"/>
    <s v="ASSY - S1 R/A PRESENTER (LONG)"/>
    <n v="1"/>
    <n v="137664.66"/>
    <n v="0.121"/>
    <x v="12"/>
    <n v="137664.66"/>
    <n v="381.87179195561725"/>
    <x v="1"/>
    <n v="4"/>
    <x v="1"/>
    <x v="1"/>
  </r>
  <r>
    <s v="DTNG101F13"/>
    <s v="4450704484"/>
    <s v="Y"/>
    <s v="Transit"/>
    <s v="U-IMCRW 3 TK HICO WITH SMART -"/>
    <n v="1"/>
    <n v="124886.85"/>
    <n v="0"/>
    <x v="22"/>
    <n v="124886.85"/>
    <n v="346.42676837725384"/>
    <x v="1"/>
    <n v="13"/>
    <x v="1"/>
    <x v="0"/>
  </r>
  <r>
    <s v="DTNG101F13"/>
    <s v="4450737837"/>
    <s v="Y"/>
    <s v="Transit"/>
    <s v="NU-MCRW 3TKR/WHico Plus Smart"/>
    <n v="4"/>
    <n v="102960.99"/>
    <n v="0"/>
    <x v="15"/>
    <n v="411843.96"/>
    <n v="1142.4242995839113"/>
    <x v="1"/>
    <n v="10"/>
    <x v="1"/>
    <x v="0"/>
  </r>
  <r>
    <s v="DTNG101F13"/>
    <s v="4450746292"/>
    <s v="Y"/>
    <s v="Transit"/>
    <s v="SERVICE KIT - 15&quot; TTW SUNLIGHT"/>
    <n v="1"/>
    <n v="194899.68"/>
    <n v="0"/>
    <x v="99"/>
    <n v="194899.68"/>
    <n v="540.63711511789177"/>
    <x v="1"/>
    <n v="284"/>
    <x v="1"/>
    <x v="0"/>
  </r>
  <r>
    <s v="DTNG101F13"/>
    <s v="4450755000"/>
    <s v="Y"/>
    <s v="Transit"/>
    <s v="NEMO 3TK R/W HICO + SMART"/>
    <n v="1"/>
    <n v="87651.520000000004"/>
    <n v="0"/>
    <x v="100"/>
    <n v="87651.520000000004"/>
    <n v="243.1387517337032"/>
    <x v="1"/>
    <n v="192"/>
    <x v="1"/>
    <x v="0"/>
  </r>
  <r>
    <s v="DTNG101F13"/>
    <s v="4450763724"/>
    <s v="Y"/>
    <s v="Transit"/>
    <s v="DISPLAY - 7 INCH COP_"/>
    <n v="1"/>
    <n v="59967.21"/>
    <n v="0"/>
    <x v="101"/>
    <n v="59967.21"/>
    <n v="166.34454923717058"/>
    <x v="1"/>
    <n v="375"/>
    <x v="1"/>
    <x v="0"/>
  </r>
  <r>
    <s v="DTNG101F14"/>
    <s v="4450686427"/>
    <s v="Y"/>
    <s v="Transit"/>
    <s v="DOUBLE PICK ASSY"/>
    <n v="2"/>
    <n v="155657.12"/>
    <n v="3.9E-2"/>
    <x v="19"/>
    <n v="311314.24"/>
    <n v="863.56249375866844"/>
    <x v="1"/>
    <n v="80"/>
    <x v="1"/>
    <x v="0"/>
  </r>
  <r>
    <s v="DTNG101F14"/>
    <s v="4450704484"/>
    <s v="Y"/>
    <s v="Transit"/>
    <s v="U-IMCRW 3 TK HICO WITH SMART -"/>
    <n v="2"/>
    <n v="124886.85"/>
    <n v="0"/>
    <x v="56"/>
    <n v="249773.7"/>
    <n v="692.85353675450767"/>
    <x v="1"/>
    <n v="28"/>
    <x v="1"/>
    <x v="0"/>
  </r>
  <r>
    <s v="DTNG101F14"/>
    <s v="4450724621"/>
    <s v="Y"/>
    <s v="Transit"/>
    <s v="MCRW-2TRACK READ + SMART USB"/>
    <n v="1"/>
    <n v="115853.46"/>
    <n v="0"/>
    <x v="6"/>
    <n v="115853.46"/>
    <n v="321.36882108183079"/>
    <x v="1"/>
    <n v="7"/>
    <x v="1"/>
    <x v="1"/>
  </r>
  <r>
    <s v="DTNG101F14"/>
    <s v="4450755000"/>
    <s v="Y"/>
    <s v="Transit"/>
    <s v="NEMO 3TK R/W HICO + SMART"/>
    <n v="2"/>
    <n v="87651.520000000004"/>
    <n v="0"/>
    <x v="61"/>
    <n v="175303.04000000001"/>
    <n v="486.2775034674064"/>
    <x v="1"/>
    <n v="11"/>
    <x v="1"/>
    <x v="0"/>
  </r>
  <r>
    <s v="DTNG101F14"/>
    <s v="4450761204"/>
    <s v="Y"/>
    <s v="Transit"/>
    <s v="RA Carriage Assy"/>
    <n v="1"/>
    <n v="41454.54"/>
    <n v="0"/>
    <x v="102"/>
    <n v="41454.54"/>
    <n v="114.9917891816921"/>
    <x v="1"/>
    <n v="53"/>
    <x v="1"/>
    <x v="0"/>
  </r>
  <r>
    <s v="DTNG101F14"/>
    <s v="4450769743"/>
    <s v="Y"/>
    <s v="Transit"/>
    <s v="RA CARRIAGE ASSY"/>
    <n v="1"/>
    <n v="37661.660000000003"/>
    <n v="0"/>
    <x v="7"/>
    <n v="37661.660000000003"/>
    <n v="104.47062413314842"/>
    <x v="1"/>
    <n v="6"/>
    <x v="1"/>
    <x v="1"/>
  </r>
  <r>
    <s v="DTNG101F15"/>
    <s v="4450686427"/>
    <s v="Y"/>
    <s v="Transit"/>
    <s v="DOUBLE PICK ASSY"/>
    <n v="3"/>
    <n v="155657.12"/>
    <n v="3.9E-2"/>
    <x v="7"/>
    <n v="466971.36"/>
    <n v="1295.3436865464632"/>
    <x v="1"/>
    <n v="6"/>
    <x v="1"/>
    <x v="1"/>
  </r>
  <r>
    <s v="DTNG101F15"/>
    <s v="4450688274"/>
    <s v="Y"/>
    <s v="Transit"/>
    <s v="ASSY - S1 R/A PRESENTER (LONG)"/>
    <n v="5"/>
    <n v="137664.66"/>
    <n v="0.121"/>
    <x v="34"/>
    <n v="688323.3"/>
    <n v="1909.3576171983359"/>
    <x v="1"/>
    <n v="14"/>
    <x v="1"/>
    <x v="0"/>
  </r>
  <r>
    <s v="DTNG101F15"/>
    <s v="4450704482"/>
    <s v="Y"/>
    <s v="Transit"/>
    <s v="U-IMCRW TK 123 WITH SMART - ST"/>
    <n v="1"/>
    <n v="121673.47"/>
    <n v="0"/>
    <x v="68"/>
    <n v="121673.47"/>
    <n v="337.51309292649097"/>
    <x v="1"/>
    <n v="19"/>
    <x v="1"/>
    <x v="0"/>
  </r>
  <r>
    <s v="DTNG101F15"/>
    <s v="4450704484"/>
    <s v="Y"/>
    <s v="Transit"/>
    <s v="U-IMCRW 3 TK HICO WITH SMART -"/>
    <n v="1"/>
    <n v="124886.85"/>
    <n v="0"/>
    <x v="34"/>
    <n v="124886.85"/>
    <n v="346.42676837725384"/>
    <x v="1"/>
    <n v="14"/>
    <x v="1"/>
    <x v="0"/>
  </r>
  <r>
    <s v="DTNG101F15"/>
    <s v="4450721579"/>
    <s v="Y"/>
    <s v="Transit"/>
    <s v="ASSY - ELECTRONICS BOX (230V)"/>
    <n v="1"/>
    <n v="20852.73"/>
    <n v="0"/>
    <x v="93"/>
    <n v="20852.73"/>
    <n v="57.843911234396671"/>
    <x v="1"/>
    <n v="89"/>
    <x v="1"/>
    <x v="0"/>
  </r>
  <r>
    <s v="DTNG101F15"/>
    <s v="4450737837"/>
    <s v="Y"/>
    <s v="Transit"/>
    <s v="NU-MCRW 3TKR/WHico Plus Smart"/>
    <n v="2"/>
    <n v="102960.99"/>
    <n v="0"/>
    <x v="103"/>
    <n v="205921.98"/>
    <n v="571.21214979195565"/>
    <x v="1"/>
    <n v="32"/>
    <x v="1"/>
    <x v="0"/>
  </r>
  <r>
    <s v="DTNG101F15"/>
    <s v="4450753508"/>
    <s v="Y"/>
    <s v="Transit"/>
    <s v="S2 - SNT TLA ASSY"/>
    <n v="2"/>
    <n v="47084.11"/>
    <n v="0"/>
    <x v="69"/>
    <n v="94168.22"/>
    <n v="261.21558945908458"/>
    <x v="1"/>
    <n v="27"/>
    <x v="1"/>
    <x v="0"/>
  </r>
  <r>
    <s v="DTNG101F15"/>
    <s v="4450755000"/>
    <s v="Y"/>
    <s v="Transit"/>
    <s v="NEMO 3TK R/W HICO + SMART"/>
    <n v="2"/>
    <n v="87651.520000000004"/>
    <n v="0"/>
    <x v="2"/>
    <n v="175303.04000000001"/>
    <n v="486.2775034674064"/>
    <x v="1"/>
    <n v="96"/>
    <x v="1"/>
    <x v="0"/>
  </r>
  <r>
    <s v="DTNG101F15"/>
    <s v="4450765157"/>
    <s v="Y"/>
    <s v="Transit"/>
    <s v="NEMO 3TK R/W HICO  SMART"/>
    <n v="1"/>
    <n v="87225.94"/>
    <n v="0"/>
    <x v="34"/>
    <n v="87225.94"/>
    <n v="241.95822468793344"/>
    <x v="1"/>
    <n v="14"/>
    <x v="1"/>
    <x v="0"/>
  </r>
  <r>
    <s v="DTNG101F15"/>
    <s v="4450771990"/>
    <s v="Y"/>
    <s v="Transit"/>
    <s v="SERVICE PART RIVERSIDE MOTHERB"/>
    <n v="1"/>
    <n v="61860.54"/>
    <n v="0"/>
    <x v="42"/>
    <n v="61860.54"/>
    <n v="171.59650485436893"/>
    <x v="1"/>
    <n v="357"/>
    <x v="1"/>
    <x v="0"/>
  </r>
  <r>
    <s v="DTNG101F15"/>
    <s v="4970475399"/>
    <s v="Y"/>
    <s v="Transit"/>
    <s v="SERVICE ASSEMBLY - MOTHERBOARD"/>
    <n v="1"/>
    <n v="45987.31"/>
    <n v="0"/>
    <x v="104"/>
    <n v="45987.31"/>
    <n v="127.56535367545075"/>
    <x v="1"/>
    <n v="49"/>
    <x v="1"/>
    <x v="0"/>
  </r>
  <r>
    <s v="DTNG101F16"/>
    <s v="4450688274"/>
    <s v="Y"/>
    <s v="Transit"/>
    <s v="ASSY - S1 R/A PRESENTER (LONG)"/>
    <n v="1"/>
    <n v="137664.66"/>
    <n v="0.121"/>
    <x v="1"/>
    <n v="137664.66"/>
    <n v="381.87179195561725"/>
    <x v="1"/>
    <n v="5"/>
    <x v="1"/>
    <x v="1"/>
  </r>
  <r>
    <s v="DTNG101F16"/>
    <s v="4450721579"/>
    <s v="Y"/>
    <s v="Transit"/>
    <s v="ASSY - ELECTRONICS BOX (230V)"/>
    <n v="2"/>
    <n v="20852.73"/>
    <n v="0"/>
    <x v="1"/>
    <n v="41705.46"/>
    <n v="115.68782246879334"/>
    <x v="1"/>
    <n v="5"/>
    <x v="1"/>
    <x v="1"/>
  </r>
  <r>
    <s v="DTNG101F17"/>
    <s v="4450737837"/>
    <s v="Y"/>
    <s v="Transit"/>
    <s v="NU-MCRW 3TKR/WHico Plus Smart"/>
    <n v="2"/>
    <n v="102960.99"/>
    <n v="0"/>
    <x v="63"/>
    <n v="205921.98"/>
    <n v="571.21214979195565"/>
    <x v="1"/>
    <n v="119"/>
    <x v="1"/>
    <x v="0"/>
  </r>
  <r>
    <s v="DTNG101F17"/>
    <s v="4450765156"/>
    <s v="Y"/>
    <s v="Transit"/>
    <s v=""/>
    <n v="1"/>
    <n v="65086"/>
    <n v="0"/>
    <x v="6"/>
    <n v="65086"/>
    <n v="180.54368932038835"/>
    <x v="1"/>
    <n v="7"/>
    <x v="1"/>
    <x v="1"/>
  </r>
  <r>
    <s v="DTNG101F18"/>
    <s v="4450688274"/>
    <s v="Y"/>
    <s v="Transit"/>
    <s v="ASSY - S1 R/A PRESENTER (LONG)"/>
    <n v="1"/>
    <n v="137664.66"/>
    <n v="0.121"/>
    <x v="6"/>
    <n v="137664.66"/>
    <n v="381.87179195561725"/>
    <x v="1"/>
    <n v="7"/>
    <x v="1"/>
    <x v="1"/>
  </r>
  <r>
    <s v="DTNG101F18"/>
    <s v="4450768349"/>
    <s v="Y"/>
    <s v="Transit"/>
    <s v="S2 PICK MODULE ASSY"/>
    <n v="1"/>
    <n v="38570.18"/>
    <n v="0"/>
    <x v="105"/>
    <n v="38570.18"/>
    <n v="106.99079056865465"/>
    <x v="1"/>
    <n v="410"/>
    <x v="1"/>
    <x v="0"/>
  </r>
  <r>
    <s v="DTNG101F19"/>
    <s v="4450688274"/>
    <s v="Y"/>
    <s v="Transit"/>
    <s v="ASSY - S1 R/A PRESENTER (LONG)"/>
    <n v="2"/>
    <n v="137664.66"/>
    <n v="0.121"/>
    <x v="61"/>
    <n v="275329.32"/>
    <n v="763.74324826629675"/>
    <x v="1"/>
    <n v="11"/>
    <x v="1"/>
    <x v="0"/>
  </r>
  <r>
    <s v="DTNG101F19"/>
    <s v="4450704482"/>
    <s v="Y"/>
    <s v="Transit"/>
    <s v="U-IMCRW TK 123 WITH SMART - ST"/>
    <n v="1"/>
    <n v="121673.47"/>
    <n v="0"/>
    <x v="34"/>
    <n v="121673.47"/>
    <n v="337.51309292649097"/>
    <x v="1"/>
    <n v="14"/>
    <x v="1"/>
    <x v="0"/>
  </r>
  <r>
    <s v="DTNG101F19"/>
    <s v="4450704484"/>
    <s v="Y"/>
    <s v="Transit"/>
    <s v="U-IMCRW 3 TK HICO WITH SMART -"/>
    <n v="2"/>
    <n v="124886.85"/>
    <n v="0"/>
    <x v="62"/>
    <n v="249773.7"/>
    <n v="692.85353675450767"/>
    <x v="1"/>
    <n v="12"/>
    <x v="1"/>
    <x v="0"/>
  </r>
  <r>
    <s v="DTNG101G01"/>
    <s v="4450688274"/>
    <s v="Y"/>
    <s v="Transit"/>
    <s v="ASSY - S1 R/A PRESENTER (LONG)"/>
    <n v="1"/>
    <n v="137664.66"/>
    <n v="0.121"/>
    <x v="62"/>
    <n v="137664.66"/>
    <n v="381.87179195561725"/>
    <x v="1"/>
    <n v="12"/>
    <x v="1"/>
    <x v="0"/>
  </r>
  <r>
    <s v="DTNG101G01"/>
    <s v="4450704484"/>
    <s v="Y"/>
    <s v="Transit"/>
    <s v="U-IMCRW 3 TK HICO WITH SMART -"/>
    <n v="1"/>
    <n v="124886.85"/>
    <n v="0"/>
    <x v="8"/>
    <n v="124886.85"/>
    <n v="346.42676837725384"/>
    <x v="1"/>
    <n v="17"/>
    <x v="1"/>
    <x v="0"/>
  </r>
  <r>
    <s v="DTNG101G01"/>
    <s v="4450755000"/>
    <s v="Y"/>
    <s v="Transit"/>
    <s v="NEMO 3TK R/W HICO + SMART"/>
    <n v="1"/>
    <n v="87651.520000000004"/>
    <n v="0"/>
    <x v="45"/>
    <n v="87651.520000000004"/>
    <n v="243.1387517337032"/>
    <x v="1"/>
    <n v="24"/>
    <x v="1"/>
    <x v="0"/>
  </r>
  <r>
    <s v="DTNG101G03"/>
    <s v="4450753508"/>
    <s v="Y"/>
    <s v="Transit"/>
    <s v="S2 - SNT TLA ASSY"/>
    <n v="1"/>
    <n v="47084.11"/>
    <n v="0"/>
    <x v="1"/>
    <n v="47084.11"/>
    <n v="130.60779472954229"/>
    <x v="1"/>
    <n v="5"/>
    <x v="1"/>
    <x v="1"/>
  </r>
  <r>
    <s v="DTNG101G03"/>
    <s v="4450755000"/>
    <s v="Y"/>
    <s v="Transit"/>
    <s v="NEMO 3TK R/W HICO + SMART"/>
    <n v="1"/>
    <n v="87651.520000000004"/>
    <n v="0"/>
    <x v="6"/>
    <n v="87651.520000000004"/>
    <n v="243.1387517337032"/>
    <x v="1"/>
    <n v="7"/>
    <x v="1"/>
    <x v="1"/>
  </r>
  <r>
    <s v="DTNG101G03"/>
    <s v="4450765157"/>
    <s v="Y"/>
    <s v="Transit"/>
    <s v="NEMO 3TK R/W HICO  SMART"/>
    <n v="1"/>
    <n v="87225.94"/>
    <n v="0"/>
    <x v="27"/>
    <n v="87225.94"/>
    <n v="241.95822468793344"/>
    <x v="1"/>
    <n v="70"/>
    <x v="1"/>
    <x v="0"/>
  </r>
  <r>
    <s v="DTNG101G04"/>
    <s v="4450704484"/>
    <s v="Y"/>
    <s v="Transit"/>
    <s v="U-IMCRW 3 TK HICO WITH SMART -"/>
    <n v="4"/>
    <n v="124886.85"/>
    <n v="0"/>
    <x v="6"/>
    <n v="499547.4"/>
    <n v="1385.7070735090153"/>
    <x v="1"/>
    <n v="7"/>
    <x v="1"/>
    <x v="1"/>
  </r>
  <r>
    <s v="DTNG101G04"/>
    <s v="4450707660"/>
    <s v="Y"/>
    <s v="Transit"/>
    <s v="DOUBLE PICK ASSY"/>
    <n v="1"/>
    <n v="94734.66"/>
    <n v="0.03"/>
    <x v="106"/>
    <n v="94734.66"/>
    <n v="262.78693481276008"/>
    <x v="1"/>
    <n v="147"/>
    <x v="1"/>
    <x v="0"/>
  </r>
  <r>
    <s v="DTNG101G04"/>
    <s v="4450761204"/>
    <s v="Y"/>
    <s v="Transit"/>
    <s v="RA Carriage Assy"/>
    <n v="1"/>
    <n v="41454.54"/>
    <n v="0"/>
    <x v="79"/>
    <n v="41454.54"/>
    <n v="114.9917891816921"/>
    <x v="1"/>
    <n v="109"/>
    <x v="1"/>
    <x v="0"/>
  </r>
  <r>
    <s v="DTNG101G04"/>
    <s v="4450775863"/>
    <s v="Y"/>
    <s v="Transit"/>
    <s v="S2 PICK MODULE ASSY"/>
    <n v="1"/>
    <n v="37426.400000000001"/>
    <n v="0"/>
    <x v="49"/>
    <n v="37426.400000000001"/>
    <n v="103.81803051317615"/>
    <x v="1"/>
    <n v="105"/>
    <x v="1"/>
    <x v="0"/>
  </r>
  <r>
    <s v="DTNG101G05"/>
    <s v="4450688274"/>
    <s v="Y"/>
    <s v="Transit"/>
    <s v="ASSY - S1 R/A PRESENTER (LONG)"/>
    <n v="1"/>
    <n v="137664.66"/>
    <n v="0.121"/>
    <x v="15"/>
    <n v="137664.66"/>
    <n v="381.87179195561725"/>
    <x v="1"/>
    <n v="10"/>
    <x v="1"/>
    <x v="0"/>
  </r>
  <r>
    <s v="DTNG101G05"/>
    <s v="4450763724"/>
    <s v="Y"/>
    <s v="Transit"/>
    <s v="DISPLAY - 7 INCH COP_"/>
    <n v="1"/>
    <n v="59967.21"/>
    <n v="0"/>
    <x v="12"/>
    <n v="59967.21"/>
    <n v="166.34454923717058"/>
    <x v="1"/>
    <n v="4"/>
    <x v="1"/>
    <x v="1"/>
  </r>
  <r>
    <s v="DTNG101G07"/>
    <s v="4450688274"/>
    <s v="Y"/>
    <s v="Transit"/>
    <s v="ASSY - S1 R/A PRESENTER (LONG)"/>
    <n v="1"/>
    <n v="137664.66"/>
    <n v="0.121"/>
    <x v="62"/>
    <n v="137664.66"/>
    <n v="381.87179195561725"/>
    <x v="1"/>
    <n v="12"/>
    <x v="1"/>
    <x v="0"/>
  </r>
  <r>
    <s v="DTNG101G07"/>
    <s v="4450704484"/>
    <s v="Y"/>
    <s v="Transit"/>
    <s v="U-IMCRW 3 TK HICO WITH SMART -"/>
    <n v="1"/>
    <n v="124886.85"/>
    <n v="0"/>
    <x v="61"/>
    <n v="124886.85"/>
    <n v="346.42676837725384"/>
    <x v="1"/>
    <n v="11"/>
    <x v="1"/>
    <x v="0"/>
  </r>
  <r>
    <s v="DTNG101G08"/>
    <s v="0090022156"/>
    <s v="Y"/>
    <s v="Transit"/>
    <s v=""/>
    <n v="1"/>
    <n v="225574.43"/>
    <n v="0"/>
    <x v="57"/>
    <n v="225574.43"/>
    <n v="625.72657420249652"/>
    <x v="1"/>
    <n v="164"/>
    <x v="1"/>
    <x v="0"/>
  </r>
  <r>
    <s v="DTNG101G12"/>
    <s v="4450763724"/>
    <s v="Y"/>
    <s v="Transit"/>
    <s v="DISPLAY - 7 INCH COP_"/>
    <n v="1"/>
    <n v="59967.21"/>
    <n v="0"/>
    <x v="107"/>
    <n v="59967.21"/>
    <n v="166.34454923717058"/>
    <x v="1"/>
    <n v="486"/>
    <x v="1"/>
    <x v="0"/>
  </r>
  <r>
    <s v="DTNG101G14"/>
    <s v="4450704484"/>
    <s v="Y"/>
    <s v="Transit"/>
    <s v="U-IMCRW 3 TK HICO WITH SMART -"/>
    <n v="1"/>
    <n v="124886.85"/>
    <n v="0"/>
    <x v="30"/>
    <n v="124886.85"/>
    <n v="346.42676837725384"/>
    <x v="1"/>
    <n v="26"/>
    <x v="1"/>
    <x v="0"/>
  </r>
  <r>
    <s v="DTNG101G14"/>
    <s v="4450707660"/>
    <s v="Y"/>
    <s v="Transit"/>
    <s v="DOUBLE PICK ASSY"/>
    <n v="1"/>
    <n v="94734.66"/>
    <n v="0.03"/>
    <x v="12"/>
    <n v="94734.66"/>
    <n v="262.78693481276008"/>
    <x v="1"/>
    <n v="4"/>
    <x v="1"/>
    <x v="1"/>
  </r>
  <r>
    <s v="DTNG101G15"/>
    <s v="4450704484"/>
    <s v="Y"/>
    <s v="Transit"/>
    <s v="U-IMCRW 3 TK HICO WITH SMART -"/>
    <n v="5"/>
    <n v="124886.85"/>
    <n v="0"/>
    <x v="10"/>
    <n v="624434.25"/>
    <n v="1732.133841886269"/>
    <x v="1"/>
    <n v="55"/>
    <x v="1"/>
    <x v="0"/>
  </r>
  <r>
    <s v="DTNG101G15"/>
    <s v="4450740055"/>
    <s v="Y"/>
    <s v="Transit"/>
    <s v="DOUBLE PICK ASSY"/>
    <n v="1"/>
    <n v="58788.24"/>
    <n v="2.4E-2"/>
    <x v="108"/>
    <n v="58788.24"/>
    <n v="163.07424133148405"/>
    <x v="1"/>
    <n v="95"/>
    <x v="1"/>
    <x v="0"/>
  </r>
  <r>
    <s v="DTNG101G15"/>
    <s v="4450765157"/>
    <s v="Y"/>
    <s v="Transit"/>
    <s v="NEMO 3TK R/W HICO  SMART"/>
    <n v="1"/>
    <n v="87225.94"/>
    <n v="0"/>
    <x v="14"/>
    <n v="87225.94"/>
    <n v="241.95822468793344"/>
    <x v="1"/>
    <n v="40"/>
    <x v="1"/>
    <x v="0"/>
  </r>
  <r>
    <s v="DTNG101G17"/>
    <s v="4450644124"/>
    <s v="Y"/>
    <s v="Transit"/>
    <s v="DOUBLE PICK ASSY"/>
    <n v="1"/>
    <n v="152736.19"/>
    <n v="1.7000000000000001E-2"/>
    <x v="53"/>
    <n v="152736.19"/>
    <n v="423.67879889042996"/>
    <x v="1"/>
    <n v="46"/>
    <x v="1"/>
    <x v="0"/>
  </r>
  <r>
    <s v="DTNG101G17"/>
    <s v="4450688274"/>
    <s v="Y"/>
    <s v="Transit"/>
    <s v="ASSY - S1 R/A PRESENTER (LONG)"/>
    <n v="2"/>
    <n v="137664.66"/>
    <n v="0.121"/>
    <x v="1"/>
    <n v="275329.32"/>
    <n v="763.74324826629675"/>
    <x v="1"/>
    <n v="5"/>
    <x v="1"/>
    <x v="1"/>
  </r>
  <r>
    <s v="DTNG101G17"/>
    <s v="4450704482"/>
    <s v="Y"/>
    <s v="Transit"/>
    <s v="U-IMCRW TK 123 WITH SMART - ST"/>
    <n v="1"/>
    <n v="121673.47"/>
    <n v="0"/>
    <x v="3"/>
    <n v="121673.47"/>
    <n v="337.51309292649097"/>
    <x v="1"/>
    <n v="31"/>
    <x v="1"/>
    <x v="0"/>
  </r>
  <r>
    <s v="DTNG101G17"/>
    <s v="4450704484"/>
    <s v="Y"/>
    <s v="Transit"/>
    <s v="U-IMCRW 3 TK HICO WITH SMART -"/>
    <n v="1"/>
    <n v="124886.85"/>
    <n v="0"/>
    <x v="15"/>
    <n v="124886.85"/>
    <n v="346.42676837725384"/>
    <x v="1"/>
    <n v="10"/>
    <x v="1"/>
    <x v="0"/>
  </r>
  <r>
    <s v="DTNG101G17"/>
    <s v="4450765157"/>
    <s v="Y"/>
    <s v="Transit"/>
    <s v="NEMO 3TK R/W HICO  SMART"/>
    <n v="2"/>
    <n v="87225.94"/>
    <n v="0"/>
    <x v="3"/>
    <n v="174451.88"/>
    <n v="483.91644937586688"/>
    <x v="1"/>
    <n v="31"/>
    <x v="1"/>
    <x v="0"/>
  </r>
  <r>
    <s v="DTNG101G18"/>
    <s v="4450688274"/>
    <s v="Y"/>
    <s v="Transit"/>
    <s v="ASSY - S1 R/A PRESENTER (LONG)"/>
    <n v="2"/>
    <n v="137664.66"/>
    <n v="0.121"/>
    <x v="45"/>
    <n v="275329.32"/>
    <n v="763.74324826629675"/>
    <x v="1"/>
    <n v="24"/>
    <x v="1"/>
    <x v="0"/>
  </r>
  <r>
    <s v="DTNG101G18"/>
    <s v="4450704484"/>
    <s v="Y"/>
    <s v="Transit"/>
    <s v="U-IMCRW 3 TK HICO WITH SMART -"/>
    <n v="1"/>
    <n v="124886.85"/>
    <n v="0"/>
    <x v="30"/>
    <n v="124886.85"/>
    <n v="346.42676837725384"/>
    <x v="1"/>
    <n v="26"/>
    <x v="1"/>
    <x v="0"/>
  </r>
  <r>
    <s v="DTNG101G18"/>
    <s v="4450765157"/>
    <s v="Y"/>
    <s v="Transit"/>
    <s v="NEMO 3TK R/W HICO  SMART"/>
    <n v="1"/>
    <n v="87225.94"/>
    <n v="0"/>
    <x v="14"/>
    <n v="87225.94"/>
    <n v="241.95822468793344"/>
    <x v="1"/>
    <n v="40"/>
    <x v="1"/>
    <x v="0"/>
  </r>
  <r>
    <s v="DTNG101G19"/>
    <s v="4450688274"/>
    <s v="Y"/>
    <s v="Transit"/>
    <s v="ASSY - S1 R/A PRESENTER (LONG)"/>
    <n v="1"/>
    <n v="137664.66"/>
    <n v="0.121"/>
    <x v="1"/>
    <n v="137664.66"/>
    <n v="381.87179195561725"/>
    <x v="1"/>
    <n v="5"/>
    <x v="1"/>
    <x v="1"/>
  </r>
  <r>
    <s v="DTNG101G19"/>
    <s v="4450763724"/>
    <s v="Y"/>
    <s v="Transit"/>
    <s v="DISPLAY - 7 INCH COP_"/>
    <n v="1"/>
    <n v="59967.21"/>
    <n v="0"/>
    <x v="15"/>
    <n v="59967.21"/>
    <n v="166.34454923717058"/>
    <x v="1"/>
    <n v="10"/>
    <x v="1"/>
    <x v="0"/>
  </r>
  <r>
    <s v="DTNG101G20"/>
    <s v="4450724621"/>
    <s v="Y"/>
    <s v="Transit"/>
    <s v="MCRW-2TRACK READ + SMART USB"/>
    <n v="1"/>
    <n v="115853.46"/>
    <n v="0"/>
    <x v="1"/>
    <n v="115853.46"/>
    <n v="321.36882108183079"/>
    <x v="1"/>
    <n v="5"/>
    <x v="1"/>
    <x v="1"/>
  </r>
  <r>
    <s v="DTNG101G20"/>
    <s v="4450726365"/>
    <s v="Y"/>
    <s v="Transit"/>
    <s v="COMPACT OPERATER PANEL"/>
    <n v="1"/>
    <n v="65639.899999999994"/>
    <n v="1317.434"/>
    <x v="39"/>
    <n v="65639.899999999994"/>
    <n v="185.73462968099858"/>
    <x v="1"/>
    <n v="495"/>
    <x v="1"/>
    <x v="0"/>
  </r>
  <r>
    <s v="DTNG101G20"/>
    <s v="4450737837"/>
    <s v="Y"/>
    <s v="Transit"/>
    <s v="NU-MCRW 3TKR/WHico Plus Smart"/>
    <n v="6"/>
    <n v="102960.99"/>
    <n v="0"/>
    <x v="4"/>
    <n v="617765.94000000006"/>
    <n v="1713.636449375867"/>
    <x v="1"/>
    <n v="38"/>
    <x v="1"/>
    <x v="0"/>
  </r>
  <r>
    <s v="DTNG101G20"/>
    <s v="4450765157"/>
    <s v="Y"/>
    <s v="Transit"/>
    <s v="NEMO 3TK R/W HICO  SMART"/>
    <n v="1"/>
    <n v="87225.94"/>
    <n v="0"/>
    <x v="18"/>
    <n v="87225.94"/>
    <n v="241.95822468793344"/>
    <x v="1"/>
    <n v="33"/>
    <x v="1"/>
    <x v="0"/>
  </r>
  <r>
    <s v="DTNG101G21"/>
    <s v="4450686427"/>
    <s v="Y"/>
    <s v="Transit"/>
    <s v="DOUBLE PICK ASSY"/>
    <n v="2"/>
    <n v="155657.12"/>
    <n v="3.9E-2"/>
    <x v="61"/>
    <n v="311314.24"/>
    <n v="863.56249375866844"/>
    <x v="1"/>
    <n v="11"/>
    <x v="1"/>
    <x v="0"/>
  </r>
  <r>
    <s v="DTNG101G21"/>
    <s v="4450688274"/>
    <s v="Y"/>
    <s v="Transit"/>
    <s v="ASSY - S1 R/A PRESENTER (LONG)"/>
    <n v="2"/>
    <n v="137664.66"/>
    <n v="0.121"/>
    <x v="6"/>
    <n v="275329.32"/>
    <n v="763.74324826629675"/>
    <x v="1"/>
    <n v="7"/>
    <x v="1"/>
    <x v="1"/>
  </r>
  <r>
    <s v="DTNG101G21"/>
    <s v="4450704484"/>
    <s v="Y"/>
    <s v="Transit"/>
    <s v="U-IMCRW 3 TK HICO WITH SMART -"/>
    <n v="3"/>
    <n v="124886.85"/>
    <n v="0"/>
    <x v="7"/>
    <n v="374660.55000000005"/>
    <n v="1039.2803051317617"/>
    <x v="1"/>
    <n v="6"/>
    <x v="1"/>
    <x v="1"/>
  </r>
  <r>
    <s v="DTNG101G22"/>
    <s v="4450644124"/>
    <s v="Y"/>
    <s v="Transit"/>
    <s v="DOUBLE PICK ASSY"/>
    <n v="1"/>
    <n v="152736.19"/>
    <n v="1.7000000000000001E-2"/>
    <x v="109"/>
    <n v="152736.19"/>
    <n v="423.67879889042996"/>
    <x v="1"/>
    <n v="144"/>
    <x v="1"/>
    <x v="0"/>
  </r>
  <r>
    <s v="DTNG101G22"/>
    <s v="4450686427"/>
    <s v="Y"/>
    <s v="Transit"/>
    <s v="DOUBLE PICK ASSY"/>
    <n v="1"/>
    <n v="155657.12"/>
    <n v="3.9E-2"/>
    <x v="59"/>
    <n v="155657.12"/>
    <n v="431.78130097087376"/>
    <x v="1"/>
    <n v="62"/>
    <x v="1"/>
    <x v="0"/>
  </r>
  <r>
    <s v="DTNG101G22"/>
    <s v="4450704482"/>
    <s v="Y"/>
    <s v="Transit"/>
    <s v="U-IMCRW TK 123 WITH SMART - ST"/>
    <n v="1"/>
    <n v="121673.47"/>
    <n v="0"/>
    <x v="61"/>
    <n v="121673.47"/>
    <n v="337.51309292649097"/>
    <x v="1"/>
    <n v="11"/>
    <x v="1"/>
    <x v="0"/>
  </r>
  <r>
    <s v="DTNG101G22"/>
    <s v="4450704484"/>
    <s v="Y"/>
    <s v="Transit"/>
    <s v="U-IMCRW 3 TK HICO WITH SMART -"/>
    <n v="4"/>
    <n v="124886.85"/>
    <n v="0"/>
    <x v="15"/>
    <n v="499547.4"/>
    <n v="1385.7070735090153"/>
    <x v="1"/>
    <n v="10"/>
    <x v="1"/>
    <x v="0"/>
  </r>
  <r>
    <s v="DTNG101G22"/>
    <s v="4450721579"/>
    <s v="Y"/>
    <s v="Transit"/>
    <s v="ASSY - ELECTRONICS BOX (230V)"/>
    <n v="2"/>
    <n v="20852.73"/>
    <n v="0"/>
    <x v="9"/>
    <n v="41705.46"/>
    <n v="115.68782246879334"/>
    <x v="1"/>
    <n v="35"/>
    <x v="1"/>
    <x v="0"/>
  </r>
  <r>
    <s v="DTNG101G22"/>
    <s v="4450763724"/>
    <s v="Y"/>
    <s v="Transit"/>
    <s v="DISPLAY - 7 INCH COP_"/>
    <n v="1"/>
    <n v="59967.21"/>
    <n v="0"/>
    <x v="61"/>
    <n v="59967.21"/>
    <n v="166.34454923717058"/>
    <x v="1"/>
    <n v="11"/>
    <x v="1"/>
    <x v="0"/>
  </r>
  <r>
    <s v="DTNG101G23"/>
    <s v="4450688274"/>
    <s v="Y"/>
    <s v="Transit"/>
    <s v="ASSY - S1 R/A PRESENTER (LONG)"/>
    <n v="1"/>
    <n v="137664.66"/>
    <n v="0.121"/>
    <x v="1"/>
    <n v="137664.66"/>
    <n v="381.87179195561725"/>
    <x v="1"/>
    <n v="5"/>
    <x v="1"/>
    <x v="1"/>
  </r>
  <r>
    <s v="DTNG101G23"/>
    <s v="4450704484"/>
    <s v="Y"/>
    <s v="Transit"/>
    <s v="U-IMCRW 3 TK HICO WITH SMART -"/>
    <n v="3"/>
    <n v="124886.85"/>
    <n v="0"/>
    <x v="12"/>
    <n v="374660.55000000005"/>
    <n v="1039.2803051317617"/>
    <x v="1"/>
    <n v="4"/>
    <x v="1"/>
    <x v="1"/>
  </r>
  <r>
    <s v="DTNG101G23"/>
    <s v="4450746025"/>
    <s v="Y"/>
    <s v="Transit"/>
    <s v="MOTHERBOARD, RIVERSIDE, INTEL"/>
    <n v="1"/>
    <n v="62537.67"/>
    <n v="0"/>
    <x v="110"/>
    <n v="62537.67"/>
    <n v="173.47481276005547"/>
    <x v="1"/>
    <n v="409"/>
    <x v="1"/>
    <x v="0"/>
  </r>
  <r>
    <s v="DTNG101G23"/>
    <s v="4450763722"/>
    <s v="Y"/>
    <s v="Transit"/>
    <s v="DISPLAY - 15 INCH STANDARD BRI"/>
    <n v="1"/>
    <n v="62435.33"/>
    <n v="0"/>
    <x v="7"/>
    <n v="62435.33"/>
    <n v="173.19092926490984"/>
    <x v="1"/>
    <n v="6"/>
    <x v="1"/>
    <x v="1"/>
  </r>
  <r>
    <s v="DTNG101G24"/>
    <s v="4450761930"/>
    <s v="Y"/>
    <s v="Transit"/>
    <s v="PRESENTER ASSEMBLY - S1 FRONT"/>
    <n v="1"/>
    <n v="139600.17000000001"/>
    <n v="0"/>
    <x v="29"/>
    <n v="139600.17000000001"/>
    <n v="387.24041608876564"/>
    <x v="1"/>
    <n v="84"/>
    <x v="1"/>
    <x v="0"/>
  </r>
  <r>
    <s v="DTNG101G24"/>
    <s v="4450765157"/>
    <s v="Y"/>
    <s v="Transit"/>
    <s v="NEMO 3TK R/W HICO  SMART"/>
    <n v="2"/>
    <n v="87225.94"/>
    <n v="0"/>
    <x v="29"/>
    <n v="174451.88"/>
    <n v="483.91644937586688"/>
    <x v="1"/>
    <n v="84"/>
    <x v="1"/>
    <x v="0"/>
  </r>
  <r>
    <s v="DTNG101G24"/>
    <s v="4450769745"/>
    <s v="Y"/>
    <s v="Transit"/>
    <s v="S2 PRESENTER R/A FRU"/>
    <n v="1"/>
    <n v="137097.72"/>
    <n v="0"/>
    <x v="111"/>
    <n v="137097.72"/>
    <n v="380.29880721220525"/>
    <x v="1"/>
    <n v="129"/>
    <x v="1"/>
    <x v="0"/>
  </r>
  <r>
    <s v="DTNG101G25"/>
    <s v="4450704484"/>
    <s v="Y"/>
    <s v="Transit"/>
    <s v="U-IMCRW 3 TK HICO WITH SMART -"/>
    <n v="4"/>
    <n v="124886.85"/>
    <n v="0"/>
    <x v="1"/>
    <n v="499547.4"/>
    <n v="1385.7070735090153"/>
    <x v="1"/>
    <n v="5"/>
    <x v="1"/>
    <x v="1"/>
  </r>
  <r>
    <s v="DTNG101G25"/>
    <s v="4450724621"/>
    <s v="Y"/>
    <s v="Transit"/>
    <s v="MCRW-2TRACK READ + SMART USB"/>
    <n v="1"/>
    <n v="115853.46"/>
    <n v="0"/>
    <x v="112"/>
    <n v="115853.46"/>
    <n v="321.36882108183079"/>
    <x v="1"/>
    <n v="69"/>
    <x v="1"/>
    <x v="0"/>
  </r>
  <r>
    <s v="DTNG101G25"/>
    <s v="4450737837"/>
    <s v="Y"/>
    <s v="Transit"/>
    <s v="NU-MCRW 3TKR/WHico Plus Smart"/>
    <n v="1"/>
    <n v="102960.99"/>
    <n v="0"/>
    <x v="45"/>
    <n v="102960.99"/>
    <n v="285.60607489597783"/>
    <x v="1"/>
    <n v="24"/>
    <x v="1"/>
    <x v="0"/>
  </r>
  <r>
    <s v="DTNG101G26"/>
    <s v="4450737837"/>
    <s v="Y"/>
    <s v="Transit"/>
    <s v="NU-MCRW 3TKR/WHico Plus Smart"/>
    <n v="1"/>
    <n v="102960.99"/>
    <n v="0"/>
    <x v="113"/>
    <n v="102960.99"/>
    <n v="285.60607489597783"/>
    <x v="1"/>
    <n v="52"/>
    <x v="1"/>
    <x v="0"/>
  </r>
  <r>
    <s v="DTNG101G26"/>
    <s v="4450768349"/>
    <s v="Y"/>
    <s v="Transit"/>
    <s v="S2 PICK MODULE ASSY"/>
    <n v="1"/>
    <n v="38570.18"/>
    <n v="0"/>
    <x v="38"/>
    <n v="38570.18"/>
    <n v="106.99079056865465"/>
    <x v="1"/>
    <n v="301"/>
    <x v="1"/>
    <x v="0"/>
  </r>
  <r>
    <s v="DTNG101G26"/>
    <s v="4450769745"/>
    <s v="Y"/>
    <s v="Transit"/>
    <s v="S2 PRESENTER R/A FRU"/>
    <n v="1"/>
    <n v="137097.72"/>
    <n v="0"/>
    <x v="114"/>
    <n v="137097.72"/>
    <n v="380.29880721220525"/>
    <x v="1"/>
    <n v="280"/>
    <x v="1"/>
    <x v="0"/>
  </r>
  <r>
    <s v="DTNG101H02"/>
    <s v="4450737837"/>
    <s v="Y"/>
    <s v="Transit"/>
    <s v="NU-MCRW 3TKR/WHico Plus Smart"/>
    <n v="4"/>
    <n v="102960.99"/>
    <n v="0"/>
    <x v="43"/>
    <n v="411843.96"/>
    <n v="1142.4242995839113"/>
    <x v="1"/>
    <n v="137"/>
    <x v="1"/>
    <x v="0"/>
  </r>
  <r>
    <s v="DTNG101H05"/>
    <s v="4450686427"/>
    <s v="Y"/>
    <s v="Transit"/>
    <s v="DOUBLE PICK ASSY"/>
    <n v="1"/>
    <n v="155657.12"/>
    <n v="3.9E-2"/>
    <x v="24"/>
    <n v="155657.12"/>
    <n v="431.78130097087376"/>
    <x v="1"/>
    <n v="25"/>
    <x v="1"/>
    <x v="0"/>
  </r>
  <r>
    <s v="DTNG101H05"/>
    <s v="4450688274"/>
    <s v="Y"/>
    <s v="Transit"/>
    <s v="ASSY - S1 R/A PRESENTER (LONG)"/>
    <n v="1"/>
    <n v="137664.66"/>
    <n v="0.121"/>
    <x v="24"/>
    <n v="137664.66"/>
    <n v="381.87179195561725"/>
    <x v="1"/>
    <n v="25"/>
    <x v="1"/>
    <x v="0"/>
  </r>
  <r>
    <s v="DTNG101H05"/>
    <s v="4450704484"/>
    <s v="Y"/>
    <s v="Transit"/>
    <s v="U-IMCRW 3 TK HICO WITH SMART -"/>
    <n v="1"/>
    <n v="124886.85"/>
    <n v="0"/>
    <x v="68"/>
    <n v="124886.85"/>
    <n v="346.42676837725384"/>
    <x v="1"/>
    <n v="19"/>
    <x v="1"/>
    <x v="0"/>
  </r>
  <r>
    <s v="DTNG101H05"/>
    <s v="4450707660"/>
    <s v="Y"/>
    <s v="Transit"/>
    <s v="DOUBLE PICK ASSY"/>
    <n v="1"/>
    <n v="94734.66"/>
    <n v="0.03"/>
    <x v="57"/>
    <n v="94734.66"/>
    <n v="262.78693481276008"/>
    <x v="1"/>
    <n v="164"/>
    <x v="1"/>
    <x v="0"/>
  </r>
  <r>
    <s v="DTNG101H05"/>
    <s v="4450753508"/>
    <s v="Y"/>
    <s v="Transit"/>
    <s v="S2 - SNT TLA ASSY"/>
    <n v="1"/>
    <n v="47084.11"/>
    <n v="0"/>
    <x v="16"/>
    <n v="47084.11"/>
    <n v="130.60779472954229"/>
    <x v="1"/>
    <n v="18"/>
    <x v="1"/>
    <x v="0"/>
  </r>
  <r>
    <s v="DTNG101H05"/>
    <s v="4450765157"/>
    <s v="Y"/>
    <s v="Transit"/>
    <s v="NEMO 3TK R/W HICO  SMART"/>
    <n v="1"/>
    <n v="87225.94"/>
    <n v="0"/>
    <x v="93"/>
    <n v="87225.94"/>
    <n v="241.95822468793344"/>
    <x v="1"/>
    <n v="89"/>
    <x v="1"/>
    <x v="0"/>
  </r>
  <r>
    <s v="DTNG101H06"/>
    <s v="4450704484"/>
    <s v="Y"/>
    <s v="Transit"/>
    <s v="U-IMCRW 3 TK HICO WITH SMART -"/>
    <n v="2"/>
    <n v="124886.85"/>
    <n v="0"/>
    <x v="68"/>
    <n v="249773.7"/>
    <n v="692.85353675450767"/>
    <x v="1"/>
    <n v="19"/>
    <x v="1"/>
    <x v="0"/>
  </r>
  <r>
    <s v="DTNG101H06"/>
    <s v="4450724621"/>
    <s v="Y"/>
    <s v="Transit"/>
    <s v="MCRW-2TRACK READ + SMART USB"/>
    <n v="1"/>
    <n v="115853.46"/>
    <n v="0"/>
    <x v="61"/>
    <n v="115853.46"/>
    <n v="321.36882108183079"/>
    <x v="1"/>
    <n v="11"/>
    <x v="1"/>
    <x v="0"/>
  </r>
  <r>
    <s v="DTNG101H07"/>
    <s v="4450644124"/>
    <s v="Y"/>
    <s v="Transit"/>
    <s v="DOUBLE PICK ASSY"/>
    <n v="1"/>
    <n v="152736.19"/>
    <n v="1.7000000000000001E-2"/>
    <x v="14"/>
    <n v="152736.19"/>
    <n v="423.67879889042996"/>
    <x v="1"/>
    <n v="40"/>
    <x v="1"/>
    <x v="0"/>
  </r>
  <r>
    <s v="DTNG101H07"/>
    <s v="4450688274"/>
    <s v="Y"/>
    <s v="Transit"/>
    <s v="ASSY - S1 R/A PRESENTER (LONG)"/>
    <n v="2"/>
    <n v="137664.66"/>
    <n v="0.121"/>
    <x v="15"/>
    <n v="275329.32"/>
    <n v="763.74324826629675"/>
    <x v="1"/>
    <n v="10"/>
    <x v="1"/>
    <x v="0"/>
  </r>
  <r>
    <s v="DTNG101H07"/>
    <s v="4450704484"/>
    <s v="Y"/>
    <s v="Transit"/>
    <s v="U-IMCRW 3 TK HICO WITH SMART -"/>
    <n v="5"/>
    <n v="124886.85"/>
    <n v="0"/>
    <x v="61"/>
    <n v="624434.25"/>
    <n v="1732.133841886269"/>
    <x v="1"/>
    <n v="11"/>
    <x v="1"/>
    <x v="0"/>
  </r>
  <r>
    <s v="DTNG101H07"/>
    <s v="4450769745"/>
    <s v="Y"/>
    <s v="Transit"/>
    <s v="S2 PRESENTER R/A FRU"/>
    <n v="1"/>
    <n v="137097.72"/>
    <n v="0"/>
    <x v="115"/>
    <n v="137097.72"/>
    <n v="380.29880721220525"/>
    <x v="1"/>
    <n v="111"/>
    <x v="1"/>
    <x v="0"/>
  </r>
  <r>
    <s v="DTNG101H09"/>
    <s v="4450688274"/>
    <s v="Y"/>
    <s v="Transit"/>
    <s v="ASSY - S1 R/A PRESENTER (LONG)"/>
    <n v="3"/>
    <n v="137664.66"/>
    <n v="0.121"/>
    <x v="62"/>
    <n v="412993.98"/>
    <n v="1145.6147045769762"/>
    <x v="1"/>
    <n v="12"/>
    <x v="1"/>
    <x v="0"/>
  </r>
  <r>
    <s v="DTNG101H09"/>
    <s v="4450707660"/>
    <s v="Y"/>
    <s v="Transit"/>
    <s v="DOUBLE PICK ASSY"/>
    <n v="1"/>
    <n v="94734.66"/>
    <n v="0.03"/>
    <x v="62"/>
    <n v="94734.66"/>
    <n v="262.78693481276008"/>
    <x v="1"/>
    <n v="12"/>
    <x v="1"/>
    <x v="0"/>
  </r>
  <r>
    <s v="DTNG101H09"/>
    <s v="4450753508"/>
    <s v="Y"/>
    <s v="Transit"/>
    <s v="S2 - SNT TLA ASSY"/>
    <n v="1"/>
    <n v="47084.11"/>
    <n v="0"/>
    <x v="34"/>
    <n v="47084.11"/>
    <n v="130.60779472954229"/>
    <x v="1"/>
    <n v="14"/>
    <x v="1"/>
    <x v="0"/>
  </r>
  <r>
    <s v="DTNG101H10"/>
    <s v="4450763723"/>
    <s v="Y"/>
    <s v="Transit"/>
    <s v="GRAPHICAL OPERATOR PANEL - HAM"/>
    <n v="1"/>
    <n v="81798.89"/>
    <n v="0"/>
    <x v="40"/>
    <n v="81798.89"/>
    <n v="226.90399445214979"/>
    <x v="1"/>
    <n v="42"/>
    <x v="1"/>
    <x v="0"/>
  </r>
  <r>
    <s v="DTNG101H10"/>
    <s v="4450769743"/>
    <s v="Y"/>
    <s v="Transit"/>
    <s v="RA CARRIAGE ASSY"/>
    <n v="1"/>
    <n v="37661.660000000003"/>
    <n v="0"/>
    <x v="88"/>
    <n v="37661.660000000003"/>
    <n v="104.47062413314842"/>
    <x v="1"/>
    <n v="125"/>
    <x v="1"/>
    <x v="0"/>
  </r>
  <r>
    <s v="DTNG101H11"/>
    <s v="4450704484"/>
    <s v="Y"/>
    <s v="Transit"/>
    <s v="U-IMCRW 3 TK HICO WITH SMART -"/>
    <n v="1"/>
    <n v="124886.85"/>
    <n v="0"/>
    <x v="7"/>
    <n v="124886.85"/>
    <n v="346.42676837725384"/>
    <x v="1"/>
    <n v="6"/>
    <x v="1"/>
    <x v="1"/>
  </r>
  <r>
    <s v="DTNG101H11"/>
    <s v="4450737837"/>
    <s v="Y"/>
    <s v="Transit"/>
    <s v="NU-MCRW 3TKR/WHico Plus Smart"/>
    <n v="3"/>
    <n v="102960.99"/>
    <n v="0"/>
    <x v="8"/>
    <n v="308882.97000000003"/>
    <n v="856.81822468793348"/>
    <x v="1"/>
    <n v="17"/>
    <x v="1"/>
    <x v="0"/>
  </r>
  <r>
    <s v="DTNG101H12"/>
    <s v="4450704484"/>
    <s v="Y"/>
    <s v="Transit"/>
    <s v="U-IMCRW 3 TK HICO WITH SMART -"/>
    <n v="1"/>
    <n v="124886.85"/>
    <n v="0"/>
    <x v="74"/>
    <n v="124886.85"/>
    <n v="346.42676837725384"/>
    <x v="1"/>
    <n v="48"/>
    <x v="1"/>
    <x v="0"/>
  </r>
  <r>
    <s v="DTNG101H12"/>
    <s v="4450737837"/>
    <s v="Y"/>
    <s v="Transit"/>
    <s v="NU-MCRW 3TKR/WHico Plus Smart"/>
    <n v="1"/>
    <n v="102960.99"/>
    <n v="0"/>
    <x v="116"/>
    <n v="102960.99"/>
    <n v="285.60607489597783"/>
    <x v="1"/>
    <n v="60"/>
    <x v="1"/>
    <x v="0"/>
  </r>
  <r>
    <s v="DTNG101H13"/>
    <s v="4450704484"/>
    <s v="Y"/>
    <s v="Transit"/>
    <s v="U-IMCRW 3 TK HICO WITH SMART -"/>
    <n v="1"/>
    <n v="124886.85"/>
    <n v="0"/>
    <x v="23"/>
    <n v="124886.85"/>
    <n v="346.42676837725384"/>
    <x v="1"/>
    <n v="322"/>
    <x v="1"/>
    <x v="0"/>
  </r>
  <r>
    <s v="DTNG101H14"/>
    <s v="4450737837"/>
    <s v="Y"/>
    <s v="Transit"/>
    <s v="NU-MCRW 3TKR/WHico Plus Smart"/>
    <n v="1"/>
    <n v="102960.99"/>
    <n v="0"/>
    <x v="46"/>
    <n v="102960.99"/>
    <n v="285.60607489597783"/>
    <x v="1"/>
    <n v="101"/>
    <x v="1"/>
    <x v="0"/>
  </r>
  <r>
    <s v="DTNG101H14"/>
    <s v="4450763724"/>
    <s v="Y"/>
    <s v="Transit"/>
    <s v="DISPLAY - 7 INCH COP_"/>
    <n v="1"/>
    <n v="59967.21"/>
    <n v="0"/>
    <x v="72"/>
    <n v="59967.21"/>
    <n v="166.34454923717058"/>
    <x v="1"/>
    <n v="67"/>
    <x v="1"/>
    <x v="0"/>
  </r>
  <r>
    <s v="DTNG101H14"/>
    <s v="4450765157"/>
    <s v="Y"/>
    <s v="Transit"/>
    <s v="NEMO 3TK R/W HICO  SMART"/>
    <n v="2"/>
    <n v="87225.94"/>
    <n v="0"/>
    <x v="47"/>
    <n v="174451.88"/>
    <n v="483.91644937586688"/>
    <x v="1"/>
    <n v="83"/>
    <x v="1"/>
    <x v="0"/>
  </r>
  <r>
    <s v="DTNG101J02"/>
    <s v="4450688274"/>
    <s v="Y"/>
    <s v="Transit"/>
    <s v="ASSY - S1 R/A PRESENTER (LONG)"/>
    <n v="1"/>
    <n v="137664.66"/>
    <n v="0.121"/>
    <x v="6"/>
    <n v="137664.66"/>
    <n v="381.87179195561725"/>
    <x v="1"/>
    <n v="7"/>
    <x v="1"/>
    <x v="1"/>
  </r>
  <r>
    <s v="DTNG101J02"/>
    <s v="4450704484"/>
    <s v="Y"/>
    <s v="Transit"/>
    <s v="U-IMCRW 3 TK HICO WITH SMART -"/>
    <n v="3"/>
    <n v="124886.85"/>
    <n v="0"/>
    <x v="3"/>
    <n v="374660.55000000005"/>
    <n v="1039.2803051317617"/>
    <x v="1"/>
    <n v="31"/>
    <x v="1"/>
    <x v="0"/>
  </r>
  <r>
    <s v="DTNG101J02"/>
    <s v="4450755000"/>
    <s v="Y"/>
    <s v="Transit"/>
    <s v="NEMO 3TK R/W HICO + SMART"/>
    <n v="2"/>
    <n v="87651.520000000004"/>
    <n v="0"/>
    <x v="117"/>
    <n v="175303.04000000001"/>
    <n v="486.2775034674064"/>
    <x v="1"/>
    <n v="168"/>
    <x v="1"/>
    <x v="0"/>
  </r>
  <r>
    <s v="DTNG101J02"/>
    <s v="4450765157"/>
    <s v="Y"/>
    <s v="Transit"/>
    <s v="NEMO 3TK R/W HICO  SMART"/>
    <n v="1"/>
    <n v="87225.94"/>
    <n v="0"/>
    <x v="6"/>
    <n v="87225.94"/>
    <n v="241.95822468793344"/>
    <x v="1"/>
    <n v="7"/>
    <x v="1"/>
    <x v="1"/>
  </r>
  <r>
    <s v="DTNG101J02"/>
    <s v="4450768349"/>
    <s v="Y"/>
    <s v="Transit"/>
    <s v="S2 PICK MODULE ASSY"/>
    <n v="1"/>
    <n v="38570.18"/>
    <n v="0"/>
    <x v="118"/>
    <n v="38570.18"/>
    <n v="106.99079056865465"/>
    <x v="1"/>
    <n v="108"/>
    <x v="1"/>
    <x v="0"/>
  </r>
  <r>
    <s v="DTNG101J04"/>
    <s v="4450704484"/>
    <s v="Y"/>
    <s v="Transit"/>
    <s v="U-IMCRW 3 TK HICO WITH SMART -"/>
    <n v="8"/>
    <n v="124886.85"/>
    <n v="0"/>
    <x v="15"/>
    <n v="999094.8"/>
    <n v="2771.4141470180307"/>
    <x v="1"/>
    <n v="10"/>
    <x v="1"/>
    <x v="0"/>
  </r>
  <r>
    <s v="DTNG101J04"/>
    <s v="4450737837"/>
    <s v="Y"/>
    <s v="Transit"/>
    <s v="NU-MCRW 3TKR/WHico Plus Smart"/>
    <n v="2"/>
    <n v="102960.99"/>
    <n v="0"/>
    <x v="5"/>
    <n v="205921.98"/>
    <n v="571.21214979195565"/>
    <x v="1"/>
    <n v="110"/>
    <x v="1"/>
    <x v="0"/>
  </r>
  <r>
    <s v="DTNG101J04"/>
    <s v="4450761204"/>
    <s v="Y"/>
    <s v="Transit"/>
    <s v="RA Carriage Assy"/>
    <n v="1"/>
    <n v="41454.54"/>
    <n v="0"/>
    <x v="118"/>
    <n v="41454.54"/>
    <n v="114.9917891816921"/>
    <x v="1"/>
    <n v="108"/>
    <x v="1"/>
    <x v="0"/>
  </r>
  <r>
    <s v="DTNG101J04"/>
    <s v="4450763724"/>
    <s v="Y"/>
    <s v="Transit"/>
    <s v="DISPLAY - 7 INCH COP_"/>
    <n v="1"/>
    <n v="59967.21"/>
    <n v="0"/>
    <x v="119"/>
    <n v="59967.21"/>
    <n v="166.34454923717058"/>
    <x v="1"/>
    <n v="342"/>
    <x v="1"/>
    <x v="0"/>
  </r>
  <r>
    <s v="DTNG101J04"/>
    <s v="4450765157"/>
    <s v="Y"/>
    <s v="Transit"/>
    <s v="NEMO 3TK R/W HICO  SMART"/>
    <n v="2"/>
    <n v="87225.94"/>
    <n v="0"/>
    <x v="74"/>
    <n v="174451.88"/>
    <n v="483.91644937586688"/>
    <x v="1"/>
    <n v="48"/>
    <x v="1"/>
    <x v="0"/>
  </r>
  <r>
    <s v="DTNG101J05"/>
    <s v="4450704484"/>
    <s v="Y"/>
    <s v="Transit"/>
    <s v="U-IMCRW 3 TK HICO WITH SMART -"/>
    <n v="2"/>
    <n v="124886.85"/>
    <n v="0"/>
    <x v="116"/>
    <n v="249773.7"/>
    <n v="692.85353675450767"/>
    <x v="1"/>
    <n v="60"/>
    <x v="1"/>
    <x v="0"/>
  </r>
  <r>
    <s v="DTNG101J05"/>
    <s v="4450737837"/>
    <s v="Y"/>
    <s v="Transit"/>
    <s v="NU-MCRW 3TKR/WHico Plus Smart"/>
    <n v="2"/>
    <n v="102960.99"/>
    <n v="0"/>
    <x v="120"/>
    <n v="205921.98"/>
    <n v="571.21214979195565"/>
    <x v="1"/>
    <n v="124"/>
    <x v="1"/>
    <x v="0"/>
  </r>
  <r>
    <s v="DTNG101J05"/>
    <s v="4450765157"/>
    <s v="Y"/>
    <s v="Transit"/>
    <s v="NEMO 3TK R/W HICO  SMART"/>
    <n v="1"/>
    <n v="87225.94"/>
    <n v="0"/>
    <x v="18"/>
    <n v="87225.94"/>
    <n v="241.95822468793344"/>
    <x v="1"/>
    <n v="33"/>
    <x v="1"/>
    <x v="0"/>
  </r>
  <r>
    <s v="DTNG101J05"/>
    <s v="4450768349"/>
    <s v="Y"/>
    <s v="Transit"/>
    <s v="S2 PICK MODULE ASSY"/>
    <n v="1"/>
    <n v="38570.18"/>
    <n v="0"/>
    <x v="7"/>
    <n v="38570.18"/>
    <n v="106.99079056865465"/>
    <x v="1"/>
    <n v="6"/>
    <x v="1"/>
    <x v="1"/>
  </r>
  <r>
    <s v="DTNG101J07"/>
    <s v="4450704484"/>
    <s v="Y"/>
    <s v="Transit"/>
    <s v="U-IMCRW 3 TK HICO WITH SMART -"/>
    <n v="3"/>
    <n v="124886.85"/>
    <n v="0"/>
    <x v="1"/>
    <n v="374660.55000000005"/>
    <n v="1039.2803051317617"/>
    <x v="1"/>
    <n v="5"/>
    <x v="1"/>
    <x v="1"/>
  </r>
  <r>
    <s v="DTNG101J07"/>
    <s v="4450721579"/>
    <s v="Y"/>
    <s v="Transit"/>
    <s v="ASSY - ELECTRONICS BOX (230V)"/>
    <n v="1"/>
    <n v="20852.73"/>
    <n v="0"/>
    <x v="15"/>
    <n v="20852.73"/>
    <n v="57.843911234396671"/>
    <x v="1"/>
    <n v="10"/>
    <x v="1"/>
    <x v="0"/>
  </r>
  <r>
    <s v="DTNG101J07"/>
    <s v="4450737837"/>
    <s v="Y"/>
    <s v="Transit"/>
    <s v="NU-MCRW 3TKR/WHico Plus Smart"/>
    <n v="2"/>
    <n v="102960.99"/>
    <n v="0"/>
    <x v="91"/>
    <n v="205921.98"/>
    <n v="571.21214979195565"/>
    <x v="1"/>
    <n v="117"/>
    <x v="1"/>
    <x v="0"/>
  </r>
  <r>
    <s v="DTNG101J07"/>
    <s v="4450769935"/>
    <s v="Y"/>
    <s v="Transit"/>
    <s v="SERVICE PART - ESTORIL MOTHERB"/>
    <n v="1"/>
    <n v="67303.09"/>
    <n v="0"/>
    <x v="18"/>
    <n v="67303.09"/>
    <n v="186.69373092926489"/>
    <x v="1"/>
    <n v="33"/>
    <x v="1"/>
    <x v="0"/>
  </r>
  <r>
    <s v="DTNG101J09"/>
    <s v="4450688274"/>
    <s v="Y"/>
    <s v="Transit"/>
    <s v="ASSY - S1 R/A PRESENTER (LONG)"/>
    <n v="2"/>
    <n v="137664.66"/>
    <n v="0.121"/>
    <x v="1"/>
    <n v="275329.32"/>
    <n v="763.74324826629675"/>
    <x v="1"/>
    <n v="5"/>
    <x v="1"/>
    <x v="1"/>
  </r>
  <r>
    <s v="DTNG101J09"/>
    <s v="4450704484"/>
    <s v="Y"/>
    <s v="Transit"/>
    <s v="U-IMCRW 3 TK HICO WITH SMART -"/>
    <n v="1"/>
    <n v="124886.85"/>
    <n v="0"/>
    <x v="22"/>
    <n v="124886.85"/>
    <n v="346.42676837725384"/>
    <x v="1"/>
    <n v="13"/>
    <x v="1"/>
    <x v="0"/>
  </r>
  <r>
    <s v="DTNG101J09"/>
    <s v="4450721579"/>
    <s v="Y"/>
    <s v="Transit"/>
    <s v="ASSY - ELECTRONICS BOX (230V)"/>
    <n v="1"/>
    <n v="20852.73"/>
    <n v="0"/>
    <x v="121"/>
    <n v="20852.73"/>
    <n v="57.843911234396671"/>
    <x v="1"/>
    <n v="355"/>
    <x v="1"/>
    <x v="0"/>
  </r>
  <r>
    <s v="DTNG101J09"/>
    <s v="4450740055"/>
    <s v="Y"/>
    <s v="Transit"/>
    <s v="DOUBLE PICK ASSY"/>
    <n v="1"/>
    <n v="58788.24"/>
    <n v="2.4E-2"/>
    <x v="1"/>
    <n v="58788.24"/>
    <n v="163.07424133148405"/>
    <x v="1"/>
    <n v="5"/>
    <x v="1"/>
    <x v="1"/>
  </r>
  <r>
    <s v="DTNG101J09"/>
    <s v="4450771990"/>
    <s v="Y"/>
    <s v="Transit"/>
    <s v="SERVICE PART RIVERSIDE MOTHERB"/>
    <n v="1"/>
    <n v="61860.54"/>
    <n v="0"/>
    <x v="2"/>
    <n v="61860.54"/>
    <n v="171.59650485436893"/>
    <x v="1"/>
    <n v="96"/>
    <x v="1"/>
    <x v="0"/>
  </r>
  <r>
    <s v="DTNG101J10"/>
    <s v="0090031013"/>
    <s v="Y"/>
    <s v="Transit"/>
    <s v="BV ENTRY TRANSPORT"/>
    <n v="1"/>
    <n v="44639.73"/>
    <n v="0"/>
    <x v="15"/>
    <n v="44639.73"/>
    <n v="123.82726768377255"/>
    <x v="1"/>
    <n v="10"/>
    <x v="1"/>
    <x v="0"/>
  </r>
  <r>
    <s v="DTNG101J10"/>
    <s v="4450704484"/>
    <s v="Y"/>
    <s v="Transit"/>
    <s v="U-IMCRW 3 TK HICO WITH SMART -"/>
    <n v="1"/>
    <n v="124886.85"/>
    <n v="0"/>
    <x v="1"/>
    <n v="124886.85"/>
    <n v="346.42676837725384"/>
    <x v="1"/>
    <n v="5"/>
    <x v="1"/>
    <x v="1"/>
  </r>
  <r>
    <s v="DTNG101J10"/>
    <s v="4450761930"/>
    <s v="Y"/>
    <s v="Transit"/>
    <s v="PRESENTER ASSEMBLY - S1 FRONT"/>
    <n v="1"/>
    <n v="139600.17000000001"/>
    <n v="0"/>
    <x v="122"/>
    <n v="139600.17000000001"/>
    <n v="387.24041608876564"/>
    <x v="1"/>
    <n v="181"/>
    <x v="1"/>
    <x v="0"/>
  </r>
  <r>
    <s v="DTNG101J11"/>
    <s v="4450707660"/>
    <s v="Y"/>
    <s v="Transit"/>
    <s v="DOUBLE PICK ASSY"/>
    <n v="1"/>
    <n v="94734.66"/>
    <n v="0.03"/>
    <x v="12"/>
    <n v="94734.66"/>
    <n v="262.78693481276008"/>
    <x v="1"/>
    <n v="4"/>
    <x v="1"/>
    <x v="1"/>
  </r>
  <r>
    <s v="DTNG101J11"/>
    <s v="4450721579"/>
    <s v="Y"/>
    <s v="Transit"/>
    <s v="ASSY - ELECTRONICS BOX (230V)"/>
    <n v="1"/>
    <n v="20852.73"/>
    <n v="0"/>
    <x v="123"/>
    <n v="20852.73"/>
    <n v="57.843911234396671"/>
    <x v="1"/>
    <n v="202"/>
    <x v="1"/>
    <x v="0"/>
  </r>
  <r>
    <s v="DTNG101J11"/>
    <s v="4450765157"/>
    <s v="Y"/>
    <s v="Transit"/>
    <s v="NEMO 3TK R/W HICO  SMART"/>
    <n v="1"/>
    <n v="87225.94"/>
    <n v="0"/>
    <x v="124"/>
    <n v="87225.94"/>
    <n v="241.95822468793344"/>
    <x v="1"/>
    <n v="77"/>
    <x v="1"/>
    <x v="0"/>
  </r>
  <r>
    <s v="DTNG101J13"/>
    <s v="4450704484"/>
    <s v="Y"/>
    <s v="Transit"/>
    <s v="U-IMCRW 3 TK HICO WITH SMART -"/>
    <n v="1"/>
    <n v="124886.85"/>
    <n v="0"/>
    <x v="1"/>
    <n v="124886.85"/>
    <n v="346.42676837725384"/>
    <x v="1"/>
    <n v="5"/>
    <x v="1"/>
    <x v="1"/>
  </r>
  <r>
    <s v="DTNG101J13"/>
    <s v="4450761204"/>
    <s v="Y"/>
    <s v="Transit"/>
    <s v="RA Carriage Assy"/>
    <n v="1"/>
    <n v="41454.54"/>
    <n v="0"/>
    <x v="10"/>
    <n v="41454.54"/>
    <n v="114.9917891816921"/>
    <x v="1"/>
    <n v="55"/>
    <x v="1"/>
    <x v="0"/>
  </r>
  <r>
    <s v="DTNG101J13"/>
    <s v="4450768349"/>
    <s v="Y"/>
    <s v="Transit"/>
    <s v="S2 PICK MODULE ASSY"/>
    <n v="1"/>
    <n v="38570.18"/>
    <n v="0"/>
    <x v="1"/>
    <n v="38570.18"/>
    <n v="106.99079056865465"/>
    <x v="1"/>
    <n v="5"/>
    <x v="1"/>
    <x v="1"/>
  </r>
  <r>
    <s v="DTNG101J14"/>
    <s v="4450755000"/>
    <s v="Y"/>
    <s v="Transit"/>
    <s v="NEMO 3TK R/W HICO + SMART"/>
    <n v="1"/>
    <n v="87651.520000000004"/>
    <n v="0"/>
    <x v="125"/>
    <n v="87651.520000000004"/>
    <n v="243.1387517337032"/>
    <x v="1"/>
    <n v="263"/>
    <x v="1"/>
    <x v="0"/>
  </r>
  <r>
    <s v="DTNG101J15"/>
    <s v="0090026111"/>
    <s v="Y"/>
    <s v="Transit"/>
    <s v="GOP ASSEMBLY"/>
    <n v="1"/>
    <n v="131594.17000000001"/>
    <n v="1.2E-2"/>
    <x v="1"/>
    <n v="131594.17000000001"/>
    <n v="365.0324049930652"/>
    <x v="1"/>
    <n v="5"/>
    <x v="1"/>
    <x v="1"/>
  </r>
  <r>
    <s v="DTNG101J15"/>
    <s v="4450704484"/>
    <s v="Y"/>
    <s v="Transit"/>
    <s v="U-IMCRW 3 TK HICO WITH SMART -"/>
    <n v="1"/>
    <n v="124886.85"/>
    <n v="0"/>
    <x v="7"/>
    <n v="124886.85"/>
    <n v="346.42676837725384"/>
    <x v="1"/>
    <n v="6"/>
    <x v="1"/>
    <x v="1"/>
  </r>
  <r>
    <s v="DTNG101J15"/>
    <s v="4450765157"/>
    <s v="Y"/>
    <s v="Transit"/>
    <s v="NEMO 3TK R/W HICO  SMART"/>
    <n v="1"/>
    <n v="87225.94"/>
    <n v="0"/>
    <x v="32"/>
    <n v="87225.94"/>
    <n v="241.95822468793344"/>
    <x v="1"/>
    <n v="91"/>
    <x v="1"/>
    <x v="0"/>
  </r>
  <r>
    <s v="DTNG101J16"/>
    <s v="0090033244"/>
    <s v="Y"/>
    <s v="Transit"/>
    <s v="SEPARATOR NARROW"/>
    <n v="1"/>
    <n v="228911.21"/>
    <n v="0"/>
    <x v="124"/>
    <n v="228911.21"/>
    <n v="634.98255201109566"/>
    <x v="1"/>
    <n v="77"/>
    <x v="1"/>
    <x v="0"/>
  </r>
  <r>
    <s v="DTNG101J16"/>
    <s v="0090033246"/>
    <s v="Y"/>
    <s v="Transit"/>
    <s v="ESCROW AND RESERVIOR NARROW"/>
    <n v="1"/>
    <n v="199711"/>
    <n v="0"/>
    <x v="61"/>
    <n v="199711"/>
    <n v="553.98335644937583"/>
    <x v="1"/>
    <n v="11"/>
    <x v="1"/>
    <x v="0"/>
  </r>
  <r>
    <s v="DTNG101J16"/>
    <s v="4450688274"/>
    <s v="Y"/>
    <s v="Transit"/>
    <s v="ASSY - S1 R/A PRESENTER (LONG)"/>
    <n v="1"/>
    <n v="137664.66"/>
    <n v="0.121"/>
    <x v="37"/>
    <n v="137664.66"/>
    <n v="381.87179195561725"/>
    <x v="1"/>
    <n v="41"/>
    <x v="1"/>
    <x v="0"/>
  </r>
  <r>
    <s v="DTNG101J16"/>
    <s v="4450704482"/>
    <s v="Y"/>
    <s v="Transit"/>
    <s v="U-IMCRW TK 123 WITH SMART - ST"/>
    <n v="3"/>
    <n v="121673.47"/>
    <n v="0"/>
    <x v="1"/>
    <n v="365020.41000000003"/>
    <n v="1012.5392787794731"/>
    <x v="1"/>
    <n v="5"/>
    <x v="1"/>
    <x v="1"/>
  </r>
  <r>
    <s v="DTNG101J16"/>
    <s v="4450704484"/>
    <s v="Y"/>
    <s v="Transit"/>
    <s v="U-IMCRW 3 TK HICO WITH SMART -"/>
    <n v="3"/>
    <n v="124886.85"/>
    <n v="0"/>
    <x v="12"/>
    <n v="374660.55000000005"/>
    <n v="1039.2803051317617"/>
    <x v="1"/>
    <n v="4"/>
    <x v="1"/>
    <x v="1"/>
  </r>
  <r>
    <s v="DTNG101J16"/>
    <s v="4450707660"/>
    <s v="Y"/>
    <s v="Transit"/>
    <s v="DOUBLE PICK ASSY"/>
    <n v="1"/>
    <n v="94734.66"/>
    <n v="0.03"/>
    <x v="124"/>
    <n v="94734.66"/>
    <n v="262.78693481276008"/>
    <x v="1"/>
    <n v="77"/>
    <x v="1"/>
    <x v="0"/>
  </r>
  <r>
    <s v="DTNG101J16"/>
    <s v="4450737837"/>
    <s v="Y"/>
    <s v="Transit"/>
    <s v="NU-MCRW 3TKR/WHico Plus Smart"/>
    <n v="2"/>
    <n v="102960.99"/>
    <n v="0"/>
    <x v="82"/>
    <n v="205921.98"/>
    <n v="571.21214979195565"/>
    <x v="1"/>
    <n v="116"/>
    <x v="1"/>
    <x v="0"/>
  </r>
  <r>
    <s v="DTNG101J16"/>
    <s v="4450765157"/>
    <s v="Y"/>
    <s v="Transit"/>
    <s v="NEMO 3TK R/W HICO  SMART"/>
    <n v="1"/>
    <n v="87225.94"/>
    <n v="0"/>
    <x v="126"/>
    <n v="87225.94"/>
    <n v="241.95822468793344"/>
    <x v="1"/>
    <n v="87"/>
    <x v="1"/>
    <x v="0"/>
  </r>
  <r>
    <s v="DTNG101J16"/>
    <s v="4450769745"/>
    <s v="Y"/>
    <s v="Transit"/>
    <s v="S2 PRESENTER R/A FRU"/>
    <n v="2"/>
    <n v="137097.72"/>
    <n v="0"/>
    <x v="40"/>
    <n v="274195.44"/>
    <n v="760.59761442441049"/>
    <x v="1"/>
    <n v="42"/>
    <x v="1"/>
    <x v="0"/>
  </r>
  <r>
    <s v="DTNG101J16"/>
    <s v="4450771990"/>
    <s v="Y"/>
    <s v="Transit"/>
    <s v="SERVICE PART RIVERSIDE MOTHERB"/>
    <n v="1"/>
    <n v="61860.54"/>
    <n v="0"/>
    <x v="124"/>
    <n v="61860.54"/>
    <n v="171.59650485436893"/>
    <x v="1"/>
    <n v="77"/>
    <x v="1"/>
    <x v="0"/>
  </r>
  <r>
    <s v="DTNG101J18"/>
    <s v="4450686427"/>
    <s v="Y"/>
    <s v="Transit"/>
    <s v="DOUBLE PICK ASSY"/>
    <n v="1"/>
    <n v="155657.12"/>
    <n v="3.9E-2"/>
    <x v="12"/>
    <n v="155657.12"/>
    <n v="431.78130097087376"/>
    <x v="1"/>
    <n v="4"/>
    <x v="1"/>
    <x v="1"/>
  </r>
  <r>
    <s v="DTNG101J18"/>
    <s v="4450704484"/>
    <s v="Y"/>
    <s v="Transit"/>
    <s v="U-IMCRW 3 TK HICO WITH SMART -"/>
    <n v="2"/>
    <n v="124886.85"/>
    <n v="0"/>
    <x v="7"/>
    <n v="249773.7"/>
    <n v="692.85353675450767"/>
    <x v="1"/>
    <n v="6"/>
    <x v="1"/>
    <x v="1"/>
  </r>
  <r>
    <s v="DTNG101J18"/>
    <s v="4450739145"/>
    <s v="Y"/>
    <s v="Transit"/>
    <s v="PRESENTER-R/A S1 LONG"/>
    <n v="1"/>
    <n v="90133.5"/>
    <n v="0"/>
    <x v="61"/>
    <n v="90133.5"/>
    <n v="250.02357836338419"/>
    <x v="1"/>
    <n v="11"/>
    <x v="1"/>
    <x v="0"/>
  </r>
  <r>
    <s v="DTNG101J18"/>
    <s v="4450761204"/>
    <s v="Y"/>
    <s v="Transit"/>
    <s v="RA Carriage Assy"/>
    <n v="1"/>
    <n v="41454.54"/>
    <n v="0"/>
    <x v="127"/>
    <n v="41454.54"/>
    <n v="114.9917891816921"/>
    <x v="1"/>
    <n v="76"/>
    <x v="1"/>
    <x v="0"/>
  </r>
  <r>
    <s v="DTNG101J19"/>
    <s v="4450644124"/>
    <s v="Y"/>
    <s v="Transit"/>
    <s v="DOUBLE PICK ASSY"/>
    <n v="1"/>
    <n v="152736.19"/>
    <n v="1.7000000000000001E-2"/>
    <x v="88"/>
    <n v="152736.19"/>
    <n v="423.67879889042996"/>
    <x v="1"/>
    <n v="125"/>
    <x v="1"/>
    <x v="0"/>
  </r>
  <r>
    <s v="DTNG101J19"/>
    <s v="4450704484"/>
    <s v="Y"/>
    <s v="Transit"/>
    <s v="U-IMCRW 3 TK HICO WITH SMART -"/>
    <n v="1"/>
    <n v="124886.85"/>
    <n v="0"/>
    <x v="45"/>
    <n v="124886.85"/>
    <n v="346.42676837725384"/>
    <x v="1"/>
    <n v="24"/>
    <x v="1"/>
    <x v="0"/>
  </r>
  <r>
    <s v="DTNG101J19"/>
    <s v="4450713959"/>
    <s v="Y"/>
    <s v="Transit"/>
    <s v="SHUTTER ASSEMBLY - RHS MOTOR U"/>
    <n v="1"/>
    <n v="17237.07"/>
    <n v="0"/>
    <x v="15"/>
    <n v="17237.07"/>
    <n v="47.814341192787793"/>
    <x v="1"/>
    <n v="10"/>
    <x v="1"/>
    <x v="0"/>
  </r>
  <r>
    <s v="DTNG101J19"/>
    <s v="4450737837"/>
    <s v="Y"/>
    <s v="Transit"/>
    <s v="NU-MCRW 3TKR/WHico Plus Smart"/>
    <n v="1"/>
    <n v="102960.99"/>
    <n v="0"/>
    <x v="68"/>
    <n v="102960.99"/>
    <n v="285.60607489597783"/>
    <x v="1"/>
    <n v="19"/>
    <x v="1"/>
    <x v="0"/>
  </r>
  <r>
    <s v="DTNG101J19"/>
    <s v="4450753508"/>
    <s v="Y"/>
    <s v="Transit"/>
    <s v="S2 - SNT TLA ASSY"/>
    <n v="1"/>
    <n v="47084.11"/>
    <n v="0"/>
    <x v="128"/>
    <n v="47084.11"/>
    <n v="130.60779472954229"/>
    <x v="1"/>
    <n v="140"/>
    <x v="1"/>
    <x v="0"/>
  </r>
  <r>
    <s v="DTNG101J19"/>
    <s v="4450765157"/>
    <s v="Y"/>
    <s v="Transit"/>
    <s v="NEMO 3TK R/W HICO  SMART"/>
    <n v="1"/>
    <n v="87225.94"/>
    <n v="0"/>
    <x v="68"/>
    <n v="87225.94"/>
    <n v="241.95822468793344"/>
    <x v="1"/>
    <n v="19"/>
    <x v="1"/>
    <x v="0"/>
  </r>
  <r>
    <s v="DTNG101J19"/>
    <s v="4450768349"/>
    <s v="Y"/>
    <s v="Transit"/>
    <s v="S2 PICK MODULE ASSY"/>
    <n v="1"/>
    <n v="38570.18"/>
    <n v="0"/>
    <x v="129"/>
    <n v="38570.18"/>
    <n v="106.99079056865465"/>
    <x v="1"/>
    <n v="157"/>
    <x v="1"/>
    <x v="0"/>
  </r>
  <r>
    <s v="GTNG101A07"/>
    <s v="0090029354"/>
    <s v="N"/>
    <s v="Transit"/>
    <s v="POWER SUPPLY - SWITCHING 250W,"/>
    <n v="1"/>
    <n v="9138.6"/>
    <n v="0"/>
    <x v="54"/>
    <n v="9138.6"/>
    <n v="25.349791955617199"/>
    <x v="2"/>
    <n v="298"/>
    <x v="1"/>
    <x v="0"/>
  </r>
  <r>
    <s v="GTNG101A12"/>
    <s v="4450769743"/>
    <s v="Y"/>
    <s v="Transit"/>
    <s v="RA CARRIAGE ASSY"/>
    <n v="1"/>
    <n v="37661.660000000003"/>
    <n v="0"/>
    <x v="30"/>
    <n v="37661.660000000003"/>
    <n v="104.47062413314842"/>
    <x v="2"/>
    <n v="26"/>
    <x v="1"/>
    <x v="0"/>
  </r>
  <r>
    <s v="GTNG101A14"/>
    <s v="4450688274"/>
    <s v="Y"/>
    <s v="Transit"/>
    <s v="ASSY - S1 R/A PRESENTER (LONG)"/>
    <n v="1"/>
    <n v="137664.66"/>
    <n v="0.121"/>
    <x v="130"/>
    <n v="137664.66"/>
    <n v="381.87179195561725"/>
    <x v="2"/>
    <n v="278"/>
    <x v="1"/>
    <x v="0"/>
  </r>
  <r>
    <s v="GTNG101B02"/>
    <s v="0090026464"/>
    <s v="N"/>
    <s v="Transit"/>
    <s v="1=1 S2 SUCTION CUP"/>
    <n v="176"/>
    <n v="4.24"/>
    <n v="0"/>
    <x v="131"/>
    <n v="746.24"/>
    <n v="2.0700138696255199"/>
    <x v="2"/>
    <n v="186"/>
    <x v="1"/>
    <x v="0"/>
  </r>
  <r>
    <s v="GTNG101B15"/>
    <s v="4450697352"/>
    <s v="Y"/>
    <s v="Transit"/>
    <s v="UOP ASSEMBLY   WITH NCR LOGO"/>
    <n v="1"/>
    <n v="121055.83"/>
    <n v="0"/>
    <x v="1"/>
    <n v="121055.83"/>
    <n v="335.79980582524274"/>
    <x v="2"/>
    <n v="5"/>
    <x v="1"/>
    <x v="0"/>
  </r>
  <r>
    <s v="GTNG101C02"/>
    <s v="4450769745"/>
    <s v="Y"/>
    <s v="Transit"/>
    <s v="S2 PRESENTER R/A FRU"/>
    <n v="1"/>
    <n v="137097.72"/>
    <n v="0"/>
    <x v="61"/>
    <n v="137097.72"/>
    <n v="380.29880721220525"/>
    <x v="2"/>
    <n v="11"/>
    <x v="1"/>
    <x v="0"/>
  </r>
  <r>
    <s v="GTNG101C13"/>
    <s v="0090028273"/>
    <s v="N"/>
    <s v="Transit"/>
    <s v="POWER SUPPLY - 600W +24V"/>
    <n v="1"/>
    <n v="22102.58"/>
    <n v="0"/>
    <x v="120"/>
    <n v="22102.58"/>
    <n v="61.310901525658814"/>
    <x v="2"/>
    <n v="124"/>
    <x v="1"/>
    <x v="0"/>
  </r>
  <r>
    <s v="GTNG101C13"/>
    <s v="4450740986"/>
    <s v="N"/>
    <s v="Transit"/>
    <s v="FASCIA - 15 TOUCH ASSY"/>
    <n v="1"/>
    <n v="63821.120000000003"/>
    <n v="0"/>
    <x v="16"/>
    <n v="63821.120000000003"/>
    <n v="177.03500693481277"/>
    <x v="2"/>
    <n v="18"/>
    <x v="1"/>
    <x v="0"/>
  </r>
  <r>
    <s v="GTNG101C13"/>
    <s v="4450751323"/>
    <s v="N"/>
    <s v="Transit"/>
    <s v="ASSY - VACUUM PUMP"/>
    <n v="1"/>
    <n v="1957.75"/>
    <n v="0"/>
    <x v="132"/>
    <n v="1957.75"/>
    <n v="5.4306518723994452"/>
    <x v="2"/>
    <n v="227"/>
    <x v="1"/>
    <x v="0"/>
  </r>
  <r>
    <s v="GTNG101C13"/>
    <s v="4970455320"/>
    <s v="N"/>
    <s v="Transit"/>
    <s v="MEMORY MODULE  DDR2  1 GB  667"/>
    <n v="2"/>
    <n v="6448.12"/>
    <n v="0"/>
    <x v="43"/>
    <n v="12896.24"/>
    <n v="35.773203883495142"/>
    <x v="2"/>
    <n v="137"/>
    <x v="1"/>
    <x v="0"/>
  </r>
  <r>
    <s v="GTNG101D09"/>
    <s v="8770300902"/>
    <s v="Y"/>
    <s v="Transit"/>
    <s v="DRIVE-SAS 3TB DISK DRIVE SLED"/>
    <n v="1"/>
    <n v="3.63"/>
    <n v="0"/>
    <x v="102"/>
    <n v="3.63"/>
    <n v="1.0069348127600554E-2"/>
    <x v="2"/>
    <n v="53"/>
    <x v="1"/>
    <x v="0"/>
  </r>
  <r>
    <s v="GTNG101D16"/>
    <s v="4450761336"/>
    <s v="N"/>
    <s v="Transit"/>
    <s v="CASSETTE ASSEMBLY NON - TI"/>
    <n v="4"/>
    <n v="7984.55"/>
    <n v="0"/>
    <x v="7"/>
    <n v="31938.2"/>
    <n v="88.59417475728155"/>
    <x v="2"/>
    <n v="6"/>
    <x v="1"/>
    <x v="0"/>
  </r>
  <r>
    <s v="GTNG101D17"/>
    <s v="4450761229"/>
    <s v="N"/>
    <s v="Transit"/>
    <s v="ENH SHUTTER MOTOR UPPER RH ASS"/>
    <n v="1"/>
    <n v="14885.3"/>
    <n v="0"/>
    <x v="92"/>
    <n v="14885.3"/>
    <n v="41.290707350901521"/>
    <x v="2"/>
    <n v="59"/>
    <x v="1"/>
    <x v="0"/>
  </r>
  <r>
    <s v="GTNG101D18"/>
    <s v="4450757206"/>
    <s v="N"/>
    <s v="Transit"/>
    <s v="S2 DISPENSER CONTROL BOARD - T"/>
    <n v="1"/>
    <n v="39102.17"/>
    <n v="0"/>
    <x v="40"/>
    <n v="39102.17"/>
    <n v="108.4664909847434"/>
    <x v="2"/>
    <n v="42"/>
    <x v="1"/>
    <x v="0"/>
  </r>
  <r>
    <s v="GTNG101D21"/>
    <s v="4450644124"/>
    <s v="Y"/>
    <s v="Transit"/>
    <s v="DOUBLE PICK ASSY"/>
    <n v="1"/>
    <n v="152736.19"/>
    <n v="1.7000000000000001E-2"/>
    <x v="123"/>
    <n v="152736.19"/>
    <n v="423.67879889042996"/>
    <x v="2"/>
    <n v="202"/>
    <x v="1"/>
    <x v="0"/>
  </r>
  <r>
    <s v="GTNG101D21"/>
    <s v="4450753508"/>
    <s v="Y"/>
    <s v="Transit"/>
    <s v="S2 - SNT TLA ASSY"/>
    <n v="1"/>
    <n v="47084.11"/>
    <n v="0"/>
    <x v="46"/>
    <n v="47084.11"/>
    <n v="130.60779472954229"/>
    <x v="2"/>
    <n v="101"/>
    <x v="1"/>
    <x v="0"/>
  </r>
  <r>
    <s v="GTNG101F06"/>
    <s v="0090027181"/>
    <s v="Y"/>
    <s v="Transit"/>
    <s v="SEPARATOR - NARROW"/>
    <n v="1"/>
    <n v="297340.65999999997"/>
    <n v="0"/>
    <x v="30"/>
    <n v="297340.65999999997"/>
    <n v="824.80072122052695"/>
    <x v="2"/>
    <n v="26"/>
    <x v="1"/>
    <x v="0"/>
  </r>
  <r>
    <s v="GTNG101F07"/>
    <s v="4450688274"/>
    <s v="Y"/>
    <s v="Transit"/>
    <s v="ASSY - S1 R/A PRESENTER (LONG)"/>
    <n v="1"/>
    <n v="137664.66"/>
    <n v="0.121"/>
    <x v="15"/>
    <n v="137664.66"/>
    <n v="381.87179195561725"/>
    <x v="2"/>
    <n v="10"/>
    <x v="1"/>
    <x v="0"/>
  </r>
  <r>
    <s v="GTNG101F10"/>
    <s v="4450686427"/>
    <s v="Y"/>
    <s v="Transit"/>
    <s v="DOUBLE PICK ASSY"/>
    <n v="1"/>
    <n v="155657.12"/>
    <n v="3.9E-2"/>
    <x v="18"/>
    <n v="155657.12"/>
    <n v="431.78130097087376"/>
    <x v="2"/>
    <n v="33"/>
    <x v="1"/>
    <x v="0"/>
  </r>
  <r>
    <s v="GTNG101G16"/>
    <s v="4450712960"/>
    <s v="Y"/>
    <s v="Transit"/>
    <s v="PRESENTER-ASSY UF REAR ACCESS"/>
    <n v="1"/>
    <n v="89092.1"/>
    <n v="0"/>
    <x v="61"/>
    <n v="89092.1"/>
    <n v="247.1348127600555"/>
    <x v="2"/>
    <n v="11"/>
    <x v="1"/>
    <x v="0"/>
  </r>
  <r>
    <s v="GTNG101G22"/>
    <s v="4450738158"/>
    <s v="N"/>
    <s v="Transit"/>
    <s v="FDK-15 IN A/G W/PRIVACY  ASM ("/>
    <n v="1"/>
    <n v="44156.08"/>
    <n v="0"/>
    <x v="133"/>
    <n v="44156.08"/>
    <n v="122.4856588072122"/>
    <x v="2"/>
    <n v="122"/>
    <x v="1"/>
    <x v="0"/>
  </r>
  <r>
    <s v="GTNG101G26"/>
    <s v="0090031013"/>
    <s v="Y"/>
    <s v="Transit"/>
    <s v="BV ENTRY TRANSPORT"/>
    <n v="1"/>
    <n v="44639.73"/>
    <n v="0"/>
    <x v="134"/>
    <n v="44639.73"/>
    <n v="123.82726768377255"/>
    <x v="2"/>
    <n v="483"/>
    <x v="1"/>
    <x v="0"/>
  </r>
  <r>
    <s v="GTNG101H05"/>
    <s v="4450754811"/>
    <s v="N"/>
    <s v="Transit"/>
    <s v="S1 DISPENSER CONTROL BOARD - T"/>
    <n v="1"/>
    <n v="21891.31"/>
    <n v="0"/>
    <x v="24"/>
    <n v="21891.31"/>
    <n v="60.724854368932043"/>
    <x v="2"/>
    <n v="25"/>
    <x v="1"/>
    <x v="0"/>
  </r>
  <r>
    <s v="GTNG101H09"/>
    <s v="4450707660"/>
    <s v="Y"/>
    <s v="Transit"/>
    <s v="DOUBLE PICK ASSY"/>
    <n v="1"/>
    <n v="94734.66"/>
    <n v="0.03"/>
    <x v="62"/>
    <n v="94734.66"/>
    <n v="262.78693481276008"/>
    <x v="2"/>
    <n v="12"/>
    <x v="1"/>
    <x v="0"/>
  </r>
  <r>
    <s v="GTNG101H14"/>
    <s v="4450688274"/>
    <s v="Y"/>
    <s v="Transit"/>
    <s v="ASSY - S1 R/A PRESENTER (LONG)"/>
    <n v="1"/>
    <n v="137664.66"/>
    <n v="0.121"/>
    <x v="135"/>
    <n v="137664.66"/>
    <n v="381.87179195561725"/>
    <x v="2"/>
    <n v="143"/>
    <x v="1"/>
    <x v="0"/>
  </r>
  <r>
    <s v="GTNG101J09"/>
    <s v="4450704535"/>
    <s v="N"/>
    <s v="Transit"/>
    <s v="ASSY - 15 IN FDK PCB LH"/>
    <n v="1"/>
    <n v="2606.75"/>
    <n v="0"/>
    <x v="18"/>
    <n v="2606.75"/>
    <n v="7.2309292649098476"/>
    <x v="2"/>
    <n v="33"/>
    <x v="1"/>
    <x v="0"/>
  </r>
  <r>
    <s v="GTNG101J11"/>
    <s v="4970475399"/>
    <s v="Y"/>
    <s v="Transit"/>
    <s v="SERVICE ASSEMBLY - MOTHERBOARD"/>
    <n v="1"/>
    <n v="45987.31"/>
    <n v="0"/>
    <x v="22"/>
    <n v="45987.31"/>
    <n v="127.56535367545075"/>
    <x v="2"/>
    <n v="13"/>
    <x v="1"/>
    <x v="0"/>
  </r>
  <r>
    <s v="GTNG101J16"/>
    <s v="0090028269"/>
    <s v="Y"/>
    <s v="Transit"/>
    <s v="SUPPLY-POWER SWITCH MODE 355W"/>
    <n v="1"/>
    <n v="44371.199999999997"/>
    <n v="0"/>
    <x v="1"/>
    <n v="44371.199999999997"/>
    <n v="123.08238557558946"/>
    <x v="2"/>
    <n v="5"/>
    <x v="1"/>
    <x v="0"/>
  </r>
  <r>
    <s v="NG101G17"/>
    <s v="8770238918"/>
    <s v="N"/>
    <s v="Transit"/>
    <s v="ROLLER-CAPTURE"/>
    <n v="6"/>
    <n v="462.79"/>
    <n v="0"/>
    <x v="136"/>
    <n v="2776.7400000000002"/>
    <n v="7.7024687933425806"/>
    <x v="0"/>
    <n v="481"/>
    <x v="0"/>
    <x v="0"/>
  </r>
  <r>
    <s v="OTNG101A07"/>
    <s v="4450737837"/>
    <s v="Y"/>
    <s v="Transit"/>
    <s v="NU-MCRW 3TKR/WHico Plus Smart"/>
    <n v="1"/>
    <n v="102960.99"/>
    <n v="0"/>
    <x v="112"/>
    <n v="102960.99"/>
    <n v="285.60607489597783"/>
    <x v="3"/>
    <n v="69"/>
    <x v="1"/>
    <x v="0"/>
  </r>
  <r>
    <s v="OTNG101B04"/>
    <s v="4970464481"/>
    <s v="Y"/>
    <s v="Transit"/>
    <s v="PCB-MAIN INTEL Q965, LGA 775 W"/>
    <n v="1"/>
    <n v="55738.33"/>
    <n v="0"/>
    <x v="22"/>
    <n v="55738.33"/>
    <n v="154.61395284327324"/>
    <x v="3"/>
    <n v="13"/>
    <x v="1"/>
    <x v="0"/>
  </r>
  <r>
    <s v="OTNG101B12"/>
    <s v="4450704484"/>
    <s v="Y"/>
    <s v="Transit"/>
    <s v="U-IMCRW 3 TK HICO WITH SMART -"/>
    <n v="1"/>
    <n v="124886.85"/>
    <n v="0"/>
    <x v="54"/>
    <n v="124886.85"/>
    <n v="346.42676837725384"/>
    <x v="3"/>
    <n v="298"/>
    <x v="1"/>
    <x v="0"/>
  </r>
  <r>
    <s v="OTNG101B15"/>
    <s v="4450704484"/>
    <s v="Y"/>
    <s v="Transit"/>
    <s v="U-IMCRW 3 TK HICO WITH SMART -"/>
    <n v="1"/>
    <n v="124886.85"/>
    <n v="0"/>
    <x v="137"/>
    <n v="124886.85"/>
    <n v="346.42676837725384"/>
    <x v="3"/>
    <n v="195"/>
    <x v="1"/>
    <x v="0"/>
  </r>
  <r>
    <s v="OTNG101D10"/>
    <s v="4450704482"/>
    <s v="Y"/>
    <s v="Transit"/>
    <s v="U-IMCRW TK 123 WITH SMART - ST"/>
    <n v="1"/>
    <n v="121673.47"/>
    <n v="0"/>
    <x v="16"/>
    <n v="121673.47"/>
    <n v="337.51309292649097"/>
    <x v="3"/>
    <n v="18"/>
    <x v="1"/>
    <x v="0"/>
  </r>
  <r>
    <s v="OTNG101D18"/>
    <s v="4450763724"/>
    <s v="Y"/>
    <s v="Transit"/>
    <s v="DISPLAY - 7 INCH COP_"/>
    <n v="1"/>
    <n v="59967.21"/>
    <n v="0"/>
    <x v="76"/>
    <n v="59967.21"/>
    <n v="166.34454923717058"/>
    <x v="3"/>
    <n v="392"/>
    <x v="1"/>
    <x v="0"/>
  </r>
  <r>
    <s v="OTNG101F10"/>
    <s v="4450686427"/>
    <s v="Y"/>
    <s v="Transit"/>
    <s v="DOUBLE PICK ASSY"/>
    <n v="1"/>
    <n v="155657.12"/>
    <n v="3.9E-2"/>
    <x v="4"/>
    <n v="155657.12"/>
    <n v="431.78130097087376"/>
    <x v="3"/>
    <n v="38"/>
    <x v="1"/>
    <x v="0"/>
  </r>
  <r>
    <s v="OTNG101F15"/>
    <s v="4450644124"/>
    <s v="Y"/>
    <s v="Transit"/>
    <s v="DOUBLE PICK ASSY"/>
    <n v="1"/>
    <n v="152736.19"/>
    <n v="1.7000000000000001E-2"/>
    <x v="100"/>
    <n v="152736.19"/>
    <n v="423.67879889042996"/>
    <x v="3"/>
    <n v="192"/>
    <x v="1"/>
    <x v="0"/>
  </r>
  <r>
    <s v="OTNG101G03"/>
    <s v="4450761204"/>
    <s v="Y"/>
    <s v="Transit"/>
    <s v="RA Carriage Assy"/>
    <n v="1"/>
    <n v="41454.54"/>
    <n v="0"/>
    <x v="138"/>
    <n v="41454.54"/>
    <n v="114.9917891816921"/>
    <x v="3"/>
    <n v="112"/>
    <x v="1"/>
    <x v="0"/>
  </r>
  <r>
    <s v="OTNG101G18"/>
    <s v="4450771990"/>
    <s v="Y"/>
    <s v="Transit"/>
    <s v="SERVICE PART RIVERSIDE MOTHERB"/>
    <n v="1"/>
    <n v="61860.54"/>
    <n v="0"/>
    <x v="101"/>
    <n v="61860.54"/>
    <n v="171.59650485436893"/>
    <x v="3"/>
    <n v="375"/>
    <x v="1"/>
    <x v="0"/>
  </r>
  <r>
    <s v="OTNG101G22"/>
    <s v="4450704484"/>
    <s v="Y"/>
    <s v="Transit"/>
    <s v="U-IMCRW 3 TK HICO WITH SMART -"/>
    <n v="1"/>
    <n v="124886.85"/>
    <n v="0"/>
    <x v="9"/>
    <n v="124886.85"/>
    <n v="346.42676837725384"/>
    <x v="3"/>
    <n v="35"/>
    <x v="1"/>
    <x v="0"/>
  </r>
  <r>
    <s v="OTNG101G23"/>
    <s v="4450771990"/>
    <s v="Y"/>
    <s v="Transit"/>
    <s v="SERVICE PART RIVERSIDE MOTHERB"/>
    <n v="1"/>
    <n v="61860.54"/>
    <n v="0"/>
    <x v="139"/>
    <n v="61860.54"/>
    <n v="171.59650485436893"/>
    <x v="3"/>
    <n v="417"/>
    <x v="1"/>
    <x v="0"/>
  </r>
  <r>
    <s v="OTNG101H07"/>
    <s v="4450688274"/>
    <s v="Y"/>
    <s v="Transit"/>
    <s v="ASSY - S1 R/A PRESENTER (LONG)"/>
    <n v="1"/>
    <n v="137664.66"/>
    <n v="0.121"/>
    <x v="29"/>
    <n v="137664.66"/>
    <n v="381.87179195561725"/>
    <x v="3"/>
    <n v="84"/>
    <x v="1"/>
    <x v="0"/>
  </r>
  <r>
    <s v="OTNG101H07"/>
    <s v="4450737837"/>
    <s v="Y"/>
    <s v="Transit"/>
    <s v="NU-MCRW 3TKR/WHico Plus Smart"/>
    <n v="1"/>
    <n v="102960.99"/>
    <n v="0"/>
    <x v="34"/>
    <n v="102960.99"/>
    <n v="285.60607489597783"/>
    <x v="3"/>
    <n v="14"/>
    <x v="1"/>
    <x v="0"/>
  </r>
  <r>
    <s v="OTNG101H08"/>
    <s v="4450753508"/>
    <s v="Y"/>
    <s v="Transit"/>
    <s v="S2 - SNT TLA ASSY"/>
    <n v="1"/>
    <n v="47084.11"/>
    <n v="0"/>
    <x v="22"/>
    <n v="47084.11"/>
    <n v="130.60779472954229"/>
    <x v="3"/>
    <n v="13"/>
    <x v="1"/>
    <x v="0"/>
  </r>
  <r>
    <s v="T350"/>
    <s v="4450645638"/>
    <s v="N"/>
    <s v="Transit"/>
    <s v="GEAR-RETAINER"/>
    <n v="29"/>
    <n v="8"/>
    <n v="0"/>
    <x v="47"/>
    <n v="232"/>
    <n v="0.64355062413314845"/>
    <x v="4"/>
    <n v="83"/>
    <x v="2"/>
    <x v="0"/>
  </r>
  <r>
    <s v="TNG101A01"/>
    <s v="0090031367"/>
    <s v="N"/>
    <s v="Transit"/>
    <s v="NU-MCRW STANDARD SHUTTER"/>
    <n v="1"/>
    <n v="18014.349999999999"/>
    <n v="0"/>
    <x v="140"/>
    <n v="18014.349999999999"/>
    <n v="49.970457697642161"/>
    <x v="4"/>
    <n v="507"/>
    <x v="2"/>
    <x v="0"/>
  </r>
  <r>
    <s v="TNG101A02"/>
    <s v="6038001864"/>
    <s v="N"/>
    <s v="Transit"/>
    <s v="GLOVES SURGICAL - XLG 100"/>
    <n v="2"/>
    <n v="8149.55"/>
    <n v="0"/>
    <x v="12"/>
    <n v="16299.1"/>
    <n v="45.2124826629681"/>
    <x v="4"/>
    <n v="4"/>
    <x v="2"/>
    <x v="0"/>
  </r>
  <r>
    <s v="TNG101A02"/>
    <s v="6039015542"/>
    <s v="N"/>
    <s v="Transit"/>
    <s v="1 = 50 MASKS-SURGICAL TYPE"/>
    <n v="1"/>
    <n v="12253.5"/>
    <n v="0"/>
    <x v="12"/>
    <n v="12253.5"/>
    <n v="33.990291262135919"/>
    <x v="4"/>
    <n v="4"/>
    <x v="2"/>
    <x v="0"/>
  </r>
  <r>
    <s v="TNG101A07"/>
    <s v="4450704484"/>
    <s v="Y"/>
    <s v="Transit"/>
    <s v="U-IMCRW 3 TK HICO WITH SMART -"/>
    <n v="1"/>
    <n v="124886.85"/>
    <n v="0"/>
    <x v="1"/>
    <n v="124886.85"/>
    <n v="346.42676837725384"/>
    <x v="4"/>
    <n v="5"/>
    <x v="2"/>
    <x v="0"/>
  </r>
  <r>
    <s v="TNG101A07"/>
    <s v="4450754811"/>
    <s v="N"/>
    <s v="Transit"/>
    <s v="S1 DISPENSER CONTROL BOARD - T"/>
    <n v="1"/>
    <n v="21891.31"/>
    <n v="0"/>
    <x v="1"/>
    <n v="21891.31"/>
    <n v="60.724854368932043"/>
    <x v="4"/>
    <n v="5"/>
    <x v="2"/>
    <x v="0"/>
  </r>
  <r>
    <s v="TNG101A09"/>
    <s v="4450753508"/>
    <s v="Y"/>
    <s v="Transit"/>
    <s v="S2 - SNT TLA ASSY"/>
    <n v="1"/>
    <n v="47084.11"/>
    <n v="0"/>
    <x v="12"/>
    <n v="47084.11"/>
    <n v="130.60779472954229"/>
    <x v="4"/>
    <n v="4"/>
    <x v="2"/>
    <x v="0"/>
  </r>
  <r>
    <s v="TNG101A09"/>
    <s v="4450776990"/>
    <s v="N"/>
    <s v="Transit"/>
    <s v="S2 ASSY - VACUUM PUMP"/>
    <n v="2"/>
    <n v="2137.73"/>
    <n v="0"/>
    <x v="12"/>
    <n v="4275.46"/>
    <n v="11.859805825242718"/>
    <x v="4"/>
    <n v="4"/>
    <x v="2"/>
    <x v="0"/>
  </r>
  <r>
    <s v="TNG101A12"/>
    <s v="4450768349"/>
    <s v="Y"/>
    <s v="Transit"/>
    <s v="S2 PICK MODULE ASSY"/>
    <n v="1"/>
    <n v="38570.18"/>
    <n v="0"/>
    <x v="7"/>
    <n v="38570.18"/>
    <n v="106.99079056865465"/>
    <x v="4"/>
    <n v="6"/>
    <x v="2"/>
    <x v="0"/>
  </r>
  <r>
    <s v="TNG101A14"/>
    <s v="4450776990"/>
    <s v="N"/>
    <s v="Transit"/>
    <s v="S2 ASSY - VACUUM PUMP"/>
    <n v="1"/>
    <n v="2137.73"/>
    <n v="0"/>
    <x v="12"/>
    <n v="2137.73"/>
    <n v="5.9299029126213592"/>
    <x v="4"/>
    <n v="4"/>
    <x v="2"/>
    <x v="0"/>
  </r>
  <r>
    <s v="TNG101B09"/>
    <s v="0090027170"/>
    <s v="Y"/>
    <s v="Transit"/>
    <s v="LOWER TRANSPORT BNA4"/>
    <n v="1"/>
    <n v="390521.56"/>
    <n v="8.6910000000000007"/>
    <x v="12"/>
    <n v="390521.56"/>
    <n v="1083.3016671289874"/>
    <x v="4"/>
    <n v="4"/>
    <x v="2"/>
    <x v="0"/>
  </r>
  <r>
    <s v="TNG101B09"/>
    <s v="4450745408"/>
    <s v="N"/>
    <s v="Transit"/>
    <s v="EPP-3 (P) INTERNATIONAL 3 MODU"/>
    <n v="1"/>
    <n v="39818.07"/>
    <n v="0"/>
    <x v="1"/>
    <n v="39818.07"/>
    <n v="110.4523439667129"/>
    <x v="4"/>
    <n v="5"/>
    <x v="2"/>
    <x v="0"/>
  </r>
  <r>
    <s v="TNG101B12"/>
    <s v="4450757206"/>
    <s v="N"/>
    <s v="Transit"/>
    <s v="S2 DISPENSER CONTROL BOARD - T"/>
    <n v="1"/>
    <n v="39102.17"/>
    <n v="0"/>
    <x v="12"/>
    <n v="39102.17"/>
    <n v="108.4664909847434"/>
    <x v="4"/>
    <n v="4"/>
    <x v="2"/>
    <x v="0"/>
  </r>
  <r>
    <s v="TNG101C02"/>
    <s v="4450763724"/>
    <s v="Y"/>
    <s v="Transit"/>
    <s v="DISPLAY - 7 INCH COP_"/>
    <n v="1"/>
    <n v="59967.21"/>
    <n v="0"/>
    <x v="1"/>
    <n v="59967.21"/>
    <n v="166.34454923717058"/>
    <x v="4"/>
    <n v="5"/>
    <x v="2"/>
    <x v="0"/>
  </r>
  <r>
    <s v="TNG101C06"/>
    <s v="0090023826"/>
    <s v="Y"/>
    <s v="Transit"/>
    <s v="1ST RECEIPT PRINTER ENGINE FRU"/>
    <n v="1"/>
    <n v="102216.68"/>
    <n v="0"/>
    <x v="1"/>
    <n v="102216.68"/>
    <n v="283.54141470180303"/>
    <x v="4"/>
    <n v="5"/>
    <x v="2"/>
    <x v="0"/>
  </r>
  <r>
    <s v="TNG101C10"/>
    <s v="0090031013"/>
    <s v="Y"/>
    <s v="Transit"/>
    <s v="BV ENTRY TRANSPORT"/>
    <n v="1"/>
    <n v="44639.73"/>
    <n v="0"/>
    <x v="12"/>
    <n v="44639.73"/>
    <n v="123.82726768377255"/>
    <x v="4"/>
    <n v="4"/>
    <x v="2"/>
    <x v="0"/>
  </r>
  <r>
    <s v="TNG101C10"/>
    <s v="4450776990"/>
    <s v="N"/>
    <s v="Transit"/>
    <s v="S2 ASSY - VACUUM PUMP"/>
    <n v="1"/>
    <n v="2137.73"/>
    <n v="0"/>
    <x v="12"/>
    <n v="2137.73"/>
    <n v="5.9299029126213592"/>
    <x v="4"/>
    <n v="4"/>
    <x v="2"/>
    <x v="0"/>
  </r>
  <r>
    <s v="TNG101C11"/>
    <s v="4970464481"/>
    <s v="Y"/>
    <s v="Transit"/>
    <s v="PCB-MAIN INTEL Q965, LGA 775 W"/>
    <n v="1"/>
    <n v="55738.33"/>
    <n v="0"/>
    <x v="1"/>
    <n v="55738.33"/>
    <n v="154.61395284327324"/>
    <x v="4"/>
    <n v="5"/>
    <x v="2"/>
    <x v="0"/>
  </r>
  <r>
    <s v="TNG101C12"/>
    <s v="4450689620"/>
    <s v="N"/>
    <s v="Transit"/>
    <s v="LVDT SENSOR ASSY"/>
    <n v="1"/>
    <n v="11046.78"/>
    <n v="0"/>
    <x v="141"/>
    <n v="11046.78"/>
    <n v="30.642940360610265"/>
    <x v="4"/>
    <n v="511"/>
    <x v="2"/>
    <x v="0"/>
  </r>
  <r>
    <s v="TNG101C12"/>
    <s v="4450776990"/>
    <s v="N"/>
    <s v="Transit"/>
    <s v="S2 ASSY - VACUUM PUMP"/>
    <n v="1"/>
    <n v="2137.73"/>
    <n v="0"/>
    <x v="12"/>
    <n v="2137.73"/>
    <n v="5.9299029126213592"/>
    <x v="4"/>
    <n v="4"/>
    <x v="2"/>
    <x v="0"/>
  </r>
  <r>
    <s v="TNG101C13"/>
    <s v="4450688274"/>
    <s v="Y"/>
    <s v="Transit"/>
    <s v="ASSY - S1 R/A PRESENTER (LONG)"/>
    <n v="1"/>
    <n v="137664.66"/>
    <n v="0.121"/>
    <x v="1"/>
    <n v="137664.66"/>
    <n v="381.87179195561725"/>
    <x v="4"/>
    <n v="5"/>
    <x v="2"/>
    <x v="0"/>
  </r>
  <r>
    <s v="TNG101C13"/>
    <s v="4450751323"/>
    <s v="N"/>
    <s v="Transit"/>
    <s v="ASSY - VACUUM PUMP"/>
    <n v="1"/>
    <n v="1957.75"/>
    <n v="0"/>
    <x v="66"/>
    <n v="1957.75"/>
    <n v="5.4306518723994452"/>
    <x v="4"/>
    <n v="68"/>
    <x v="2"/>
    <x v="0"/>
  </r>
  <r>
    <s v="TNG101C13"/>
    <s v="4450765156"/>
    <s v="Y"/>
    <s v="Transit"/>
    <s v=""/>
    <n v="1"/>
    <n v="65086"/>
    <n v="0"/>
    <x v="1"/>
    <n v="65086"/>
    <n v="180.54368932038835"/>
    <x v="4"/>
    <n v="5"/>
    <x v="2"/>
    <x v="0"/>
  </r>
  <r>
    <s v="TNG101D04"/>
    <s v="4450697352"/>
    <s v="Y"/>
    <s v="Transit"/>
    <s v="UOP ASSEMBLY   WITH NCR LOGO"/>
    <n v="1"/>
    <n v="121055.83"/>
    <n v="0"/>
    <x v="1"/>
    <n v="121055.83"/>
    <n v="335.79980582524274"/>
    <x v="4"/>
    <n v="5"/>
    <x v="2"/>
    <x v="0"/>
  </r>
  <r>
    <s v="TNG101D04"/>
    <s v="4450704484"/>
    <s v="Y"/>
    <s v="Transit"/>
    <s v="U-IMCRW 3 TK HICO WITH SMART -"/>
    <n v="1"/>
    <n v="124886.85"/>
    <n v="0"/>
    <x v="1"/>
    <n v="124886.85"/>
    <n v="346.42676837725384"/>
    <x v="4"/>
    <n v="5"/>
    <x v="2"/>
    <x v="0"/>
  </r>
  <r>
    <s v="TNG101D04"/>
    <s v="4450757206"/>
    <s v="N"/>
    <s v="Transit"/>
    <s v="S2 DISPENSER CONTROL BOARD - T"/>
    <n v="1"/>
    <n v="39102.17"/>
    <n v="0"/>
    <x v="12"/>
    <n v="39102.17"/>
    <n v="108.4664909847434"/>
    <x v="4"/>
    <n v="4"/>
    <x v="2"/>
    <x v="0"/>
  </r>
  <r>
    <s v="TNG101D08"/>
    <s v="4450688274"/>
    <s v="Y"/>
    <s v="Transit"/>
    <s v="ASSY - S1 R/A PRESENTER (LONG)"/>
    <n v="1"/>
    <n v="137664.66"/>
    <n v="0.121"/>
    <x v="7"/>
    <n v="137664.66"/>
    <n v="381.87179195561725"/>
    <x v="4"/>
    <n v="6"/>
    <x v="2"/>
    <x v="0"/>
  </r>
  <r>
    <s v="TNG101D08"/>
    <s v="4450704484"/>
    <s v="Y"/>
    <s v="Transit"/>
    <s v="U-IMCRW 3 TK HICO WITH SMART -"/>
    <n v="2"/>
    <n v="124886.85"/>
    <n v="0"/>
    <x v="12"/>
    <n v="249773.7"/>
    <n v="692.85353675450767"/>
    <x v="4"/>
    <n v="4"/>
    <x v="2"/>
    <x v="0"/>
  </r>
  <r>
    <s v="TNG101D10"/>
    <s v="0090026396"/>
    <s v="N"/>
    <s v="Transit"/>
    <s v="BELT SYNCHRONOUS (510-3MR-10 N"/>
    <n v="6"/>
    <n v="0"/>
    <n v="0"/>
    <x v="6"/>
    <n v="0"/>
    <n v="0"/>
    <x v="4"/>
    <n v="7"/>
    <x v="2"/>
    <x v="0"/>
  </r>
  <r>
    <s v="TNG101D10"/>
    <s v="4450754811"/>
    <s v="N"/>
    <s v="Transit"/>
    <s v="S1 DISPENSER CONTROL BOARD - T"/>
    <n v="1"/>
    <n v="21891.31"/>
    <n v="0"/>
    <x v="6"/>
    <n v="21891.31"/>
    <n v="60.724854368932043"/>
    <x v="4"/>
    <n v="7"/>
    <x v="2"/>
    <x v="0"/>
  </r>
  <r>
    <s v="TNG101D10"/>
    <s v="6038001864"/>
    <s v="N"/>
    <s v="Transit"/>
    <s v="GLOVES SURGICAL - XLG 100"/>
    <n v="2"/>
    <n v="8149.55"/>
    <n v="0"/>
    <x v="6"/>
    <n v="16299.1"/>
    <n v="45.2124826629681"/>
    <x v="4"/>
    <n v="7"/>
    <x v="2"/>
    <x v="0"/>
  </r>
  <r>
    <s v="TNG101D10"/>
    <s v="6039015542"/>
    <s v="N"/>
    <s v="Transit"/>
    <s v="1 = 50 MASKS-SURGICAL TYPE"/>
    <n v="1"/>
    <n v="12253.5"/>
    <n v="0"/>
    <x v="6"/>
    <n v="12253.5"/>
    <n v="33.990291262135919"/>
    <x v="4"/>
    <n v="7"/>
    <x v="2"/>
    <x v="0"/>
  </r>
  <r>
    <s v="TNG101D13"/>
    <s v="4450771990"/>
    <s v="Y"/>
    <s v="Transit"/>
    <s v="SERVICE PART RIVERSIDE MOTHERB"/>
    <n v="1"/>
    <n v="61860.54"/>
    <n v="0"/>
    <x v="7"/>
    <n v="61860.54"/>
    <n v="171.59650485436893"/>
    <x v="4"/>
    <n v="6"/>
    <x v="2"/>
    <x v="0"/>
  </r>
  <r>
    <s v="TNG101D14"/>
    <s v="4450740055"/>
    <s v="Y"/>
    <s v="Transit"/>
    <s v="DOUBLE PICK ASSY"/>
    <n v="1"/>
    <n v="58788.24"/>
    <n v="2.4E-2"/>
    <x v="1"/>
    <n v="58788.24"/>
    <n v="163.07424133148405"/>
    <x v="4"/>
    <n v="5"/>
    <x v="2"/>
    <x v="0"/>
  </r>
  <r>
    <s v="TNG101D15"/>
    <s v="0090026111"/>
    <s v="Y"/>
    <s v="Transit"/>
    <s v="GOP ASSEMBLY"/>
    <n v="1"/>
    <n v="131594.17000000001"/>
    <n v="1.2E-2"/>
    <x v="12"/>
    <n v="131594.17000000001"/>
    <n v="365.0324049930652"/>
    <x v="4"/>
    <n v="4"/>
    <x v="2"/>
    <x v="0"/>
  </r>
  <r>
    <s v="TNG101D15"/>
    <s v="0090026396"/>
    <s v="N"/>
    <s v="Transit"/>
    <s v="BELT SYNCHRONOUS (510-3MR-10 N"/>
    <n v="6"/>
    <n v="0"/>
    <n v="0"/>
    <x v="8"/>
    <n v="0"/>
    <n v="0"/>
    <x v="4"/>
    <n v="17"/>
    <x v="2"/>
    <x v="0"/>
  </r>
  <r>
    <s v="TNG101D15"/>
    <s v="0090031091"/>
    <s v="N"/>
    <s v="Transit"/>
    <s v="BELT SYNCHRONOUS (54T FHT-3 X"/>
    <n v="1"/>
    <n v="0.46"/>
    <n v="0"/>
    <x v="8"/>
    <n v="0.46"/>
    <n v="1.2760055478502081E-3"/>
    <x v="4"/>
    <n v="17"/>
    <x v="2"/>
    <x v="0"/>
  </r>
  <r>
    <s v="TNG101D15"/>
    <s v="0090035910"/>
    <s v="N"/>
    <s v="Transit"/>
    <s v="S2 SUCTION CUP BLUE"/>
    <n v="100"/>
    <n v="0"/>
    <n v="0"/>
    <x v="8"/>
    <n v="0"/>
    <n v="0"/>
    <x v="4"/>
    <n v="17"/>
    <x v="2"/>
    <x v="0"/>
  </r>
  <r>
    <s v="TNG101D15"/>
    <s v="4450633190"/>
    <s v="N"/>
    <s v="Transit"/>
    <s v="GEAR-26T IDLER"/>
    <n v="2"/>
    <n v="1.34"/>
    <n v="0"/>
    <x v="8"/>
    <n v="2.68"/>
    <n v="7.4341192787794738E-3"/>
    <x v="4"/>
    <n v="17"/>
    <x v="2"/>
    <x v="0"/>
  </r>
  <r>
    <s v="TNG101D15"/>
    <s v="4450688274"/>
    <s v="Y"/>
    <s v="Transit"/>
    <s v="ASSY - S1 R/A PRESENTER (LONG)"/>
    <n v="1"/>
    <n v="137664.66"/>
    <n v="0.121"/>
    <x v="1"/>
    <n v="137664.66"/>
    <n v="381.87179195561725"/>
    <x v="4"/>
    <n v="5"/>
    <x v="2"/>
    <x v="0"/>
  </r>
  <r>
    <s v="TNG101D15"/>
    <s v="4450726253"/>
    <s v="N"/>
    <s v="Transit"/>
    <s v="S2 GEAR 22T SNAP FIT"/>
    <n v="1"/>
    <n v="0.43"/>
    <n v="0"/>
    <x v="8"/>
    <n v="0.43"/>
    <n v="1.1927877947295422E-3"/>
    <x v="4"/>
    <n v="17"/>
    <x v="2"/>
    <x v="0"/>
  </r>
  <r>
    <s v="TNG101D15"/>
    <s v="4450729526"/>
    <s v="N"/>
    <s v="Transit"/>
    <s v="S2 G WHEEL DRIVE GEAR 36T"/>
    <n v="1"/>
    <n v="2.4500000000000002"/>
    <n v="0"/>
    <x v="8"/>
    <n v="2.4500000000000002"/>
    <n v="6.7961165048543697E-3"/>
    <x v="4"/>
    <n v="17"/>
    <x v="2"/>
    <x v="0"/>
  </r>
  <r>
    <s v="TNG101D15"/>
    <s v="4450731632"/>
    <s v="N"/>
    <s v="Transit"/>
    <s v="S2 MOTOR PUMP ASSEMBLY"/>
    <n v="1"/>
    <n v="15452.46"/>
    <n v="0"/>
    <x v="12"/>
    <n v="15452.46"/>
    <n v="42.863966712898751"/>
    <x v="4"/>
    <n v="4"/>
    <x v="2"/>
    <x v="0"/>
  </r>
  <r>
    <s v="TNG101D15"/>
    <s v="4450737108"/>
    <s v="N"/>
    <s v="Transit"/>
    <s v="BEARING-INSERT PLASTIC"/>
    <n v="9"/>
    <n v="2.4300000000000002"/>
    <n v="0"/>
    <x v="46"/>
    <n v="21.87"/>
    <n v="6.066574202496533E-2"/>
    <x v="4"/>
    <n v="101"/>
    <x v="2"/>
    <x v="0"/>
  </r>
  <r>
    <s v="TNG101D15"/>
    <s v="4450737514"/>
    <s v="N"/>
    <s v="Transit"/>
    <s v="LINE PICK ASSY"/>
    <n v="6"/>
    <n v="283.07"/>
    <n v="0"/>
    <x v="46"/>
    <n v="1698.42"/>
    <n v="4.7112898751733709"/>
    <x v="4"/>
    <n v="101"/>
    <x v="2"/>
    <x v="0"/>
  </r>
  <r>
    <s v="TNG101D15"/>
    <s v="4450741309"/>
    <s v="N"/>
    <s v="Transit"/>
    <s v="S2 PULLEY GEAR ASSY 30T/26G"/>
    <n v="1"/>
    <n v="7.38"/>
    <n v="0"/>
    <x v="8"/>
    <n v="7.38"/>
    <n v="2.0471567267683771E-2"/>
    <x v="4"/>
    <n v="17"/>
    <x v="2"/>
    <x v="0"/>
  </r>
  <r>
    <s v="TNG101D15"/>
    <s v="4450749759"/>
    <s v="N"/>
    <s v="Transit"/>
    <s v="PICK LED2 PCB ASSEMBLY"/>
    <n v="2"/>
    <n v="0"/>
    <n v="0"/>
    <x v="8"/>
    <n v="0"/>
    <n v="0"/>
    <x v="4"/>
    <n v="17"/>
    <x v="2"/>
    <x v="0"/>
  </r>
  <r>
    <s v="TNG101D15"/>
    <s v="4450754660"/>
    <s v="N"/>
    <s v="Transit"/>
    <s v="S2 IDLER GEAR 42T-SNAP"/>
    <n v="3"/>
    <n v="87.16"/>
    <n v="0"/>
    <x v="8"/>
    <n v="261.48"/>
    <n v="0.72532593619972263"/>
    <x v="4"/>
    <n v="17"/>
    <x v="2"/>
    <x v="0"/>
  </r>
  <r>
    <s v="TNG101D15"/>
    <s v="4450756284"/>
    <s v="N"/>
    <s v="Transit"/>
    <s v="S2 PICKLINE ASSEMBLY"/>
    <n v="2"/>
    <n v="0.98"/>
    <n v="0"/>
    <x v="16"/>
    <n v="1.96"/>
    <n v="5.4368932038834951E-3"/>
    <x v="4"/>
    <n v="18"/>
    <x v="2"/>
    <x v="0"/>
  </r>
  <r>
    <s v="TNG101D15"/>
    <s v="4450761527"/>
    <s v="N"/>
    <s v="Transit"/>
    <s v="IDLER ROLL - CARRIAGE"/>
    <n v="2"/>
    <n v="6.11"/>
    <n v="0"/>
    <x v="8"/>
    <n v="12.22"/>
    <n v="3.3897364771151184E-2"/>
    <x v="4"/>
    <n v="17"/>
    <x v="2"/>
    <x v="0"/>
  </r>
  <r>
    <s v="TNG101D15"/>
    <s v="4450773447"/>
    <s v="N"/>
    <s v="Transit"/>
    <s v="AIR FILTER"/>
    <n v="1"/>
    <n v="0"/>
    <n v="0"/>
    <x v="61"/>
    <n v="0"/>
    <n v="0"/>
    <x v="4"/>
    <n v="11"/>
    <x v="2"/>
    <x v="0"/>
  </r>
  <r>
    <s v="TNG101D15"/>
    <s v="4450776990"/>
    <s v="N"/>
    <s v="Transit"/>
    <s v="S2 ASSY - VACUUM PUMP"/>
    <n v="5"/>
    <n v="2137.73"/>
    <n v="0"/>
    <x v="142"/>
    <n v="10688.65"/>
    <n v="29.649514563106795"/>
    <x v="4"/>
    <n v="8"/>
    <x v="2"/>
    <x v="0"/>
  </r>
  <r>
    <s v="TNG101D15"/>
    <s v="6038001864"/>
    <s v="N"/>
    <s v="Transit"/>
    <s v="GLOVES SURGICAL - XLG 100"/>
    <n v="2"/>
    <n v="8149.55"/>
    <n v="0"/>
    <x v="8"/>
    <n v="16299.1"/>
    <n v="45.2124826629681"/>
    <x v="4"/>
    <n v="17"/>
    <x v="2"/>
    <x v="0"/>
  </r>
  <r>
    <s v="TNG101D15"/>
    <s v="6039015542"/>
    <s v="N"/>
    <s v="Transit"/>
    <s v="1 = 50 MASKS-SURGICAL TYPE"/>
    <n v="1"/>
    <n v="12253.5"/>
    <n v="0"/>
    <x v="8"/>
    <n v="12253.5"/>
    <n v="33.990291262135919"/>
    <x v="4"/>
    <n v="17"/>
    <x v="2"/>
    <x v="0"/>
  </r>
  <r>
    <s v="TNG101D16"/>
    <s v="4450736562"/>
    <s v="N"/>
    <s v="Transit"/>
    <s v="ASSY - REFERENCE EDGE FRU"/>
    <n v="2"/>
    <n v="7147.38"/>
    <n v="0"/>
    <x v="12"/>
    <n v="14294.76"/>
    <n v="39.652593619972258"/>
    <x v="4"/>
    <n v="4"/>
    <x v="2"/>
    <x v="0"/>
  </r>
  <r>
    <s v="TNG101D16"/>
    <s v="4450756222"/>
    <s v="N"/>
    <s v="Transit"/>
    <s v="CASSETTE HLA NON TI"/>
    <n v="2"/>
    <n v="8987.08"/>
    <n v="0"/>
    <x v="1"/>
    <n v="17974.16"/>
    <n v="49.858973647711508"/>
    <x v="4"/>
    <n v="5"/>
    <x v="2"/>
    <x v="0"/>
  </r>
  <r>
    <s v="TNG101D16"/>
    <s v="4450757206"/>
    <s v="N"/>
    <s v="Transit"/>
    <s v="S2 DISPENSER CONTROL BOARD - T"/>
    <n v="1"/>
    <n v="39102.17"/>
    <n v="0"/>
    <x v="12"/>
    <n v="39102.17"/>
    <n v="108.4664909847434"/>
    <x v="4"/>
    <n v="4"/>
    <x v="2"/>
    <x v="0"/>
  </r>
  <r>
    <s v="TNG101D17"/>
    <s v="4450644124"/>
    <s v="Y"/>
    <s v="Transit"/>
    <s v="DOUBLE PICK ASSY"/>
    <n v="1"/>
    <n v="152736.19"/>
    <n v="1.7000000000000001E-2"/>
    <x v="61"/>
    <n v="152736.19"/>
    <n v="423.67879889042996"/>
    <x v="4"/>
    <n v="11"/>
    <x v="2"/>
    <x v="0"/>
  </r>
  <r>
    <s v="TNG101D17"/>
    <s v="4450721579"/>
    <s v="Y"/>
    <s v="Transit"/>
    <s v="ASSY - ELECTRONICS BOX (230V)"/>
    <n v="2"/>
    <n v="20852.73"/>
    <n v="0"/>
    <x v="12"/>
    <n v="41705.46"/>
    <n v="115.68782246879334"/>
    <x v="4"/>
    <n v="4"/>
    <x v="2"/>
    <x v="0"/>
  </r>
  <r>
    <s v="TNG101D17"/>
    <s v="4450745408"/>
    <s v="N"/>
    <s v="Transit"/>
    <s v="EPP-3 (P) INTERNATIONAL 3 MODU"/>
    <n v="1"/>
    <n v="39818.07"/>
    <n v="0"/>
    <x v="1"/>
    <n v="39818.07"/>
    <n v="110.4523439667129"/>
    <x v="4"/>
    <n v="5"/>
    <x v="2"/>
    <x v="0"/>
  </r>
  <r>
    <s v="TNG101D18"/>
    <s v="0090027170"/>
    <s v="Y"/>
    <s v="Transit"/>
    <s v="LOWER TRANSPORT BNA4"/>
    <n v="1"/>
    <n v="390521.56"/>
    <n v="8.6910000000000007"/>
    <x v="61"/>
    <n v="390521.56"/>
    <n v="1083.3016671289874"/>
    <x v="4"/>
    <n v="11"/>
    <x v="2"/>
    <x v="0"/>
  </r>
  <r>
    <s v="TNG101D18"/>
    <s v="4450704484"/>
    <s v="Y"/>
    <s v="Transit"/>
    <s v="U-IMCRW 3 TK HICO WITH SMART -"/>
    <n v="1"/>
    <n v="124886.85"/>
    <n v="0"/>
    <x v="7"/>
    <n v="124886.85"/>
    <n v="346.42676837725384"/>
    <x v="4"/>
    <n v="6"/>
    <x v="2"/>
    <x v="0"/>
  </r>
  <r>
    <s v="TNG101D18"/>
    <s v="4450737514"/>
    <s v="N"/>
    <s v="Transit"/>
    <s v="LINE PICK ASSY"/>
    <n v="7"/>
    <n v="283.07"/>
    <n v="0"/>
    <x v="7"/>
    <n v="1981.49"/>
    <n v="5.4965048543689319"/>
    <x v="4"/>
    <n v="6"/>
    <x v="2"/>
    <x v="0"/>
  </r>
  <r>
    <s v="TNG101D18"/>
    <s v="6038001864"/>
    <s v="N"/>
    <s v="Transit"/>
    <s v="GLOVES SURGICAL - XLG 100"/>
    <n v="2"/>
    <n v="8149.55"/>
    <n v="0"/>
    <x v="7"/>
    <n v="16299.1"/>
    <n v="45.2124826629681"/>
    <x v="4"/>
    <n v="6"/>
    <x v="2"/>
    <x v="0"/>
  </r>
  <r>
    <s v="TNG101D18"/>
    <s v="6039015542"/>
    <s v="N"/>
    <s v="Transit"/>
    <s v="1 = 50 MASKS-SURGICAL TYPE"/>
    <n v="1"/>
    <n v="12253.5"/>
    <n v="0"/>
    <x v="7"/>
    <n v="12253.5"/>
    <n v="33.990291262135919"/>
    <x v="4"/>
    <n v="6"/>
    <x v="2"/>
    <x v="0"/>
  </r>
  <r>
    <s v="TNG101D19"/>
    <s v="4450704484"/>
    <s v="Y"/>
    <s v="Transit"/>
    <s v="U-IMCRW 3 TK HICO WITH SMART -"/>
    <n v="1"/>
    <n v="124886.85"/>
    <n v="0"/>
    <x v="6"/>
    <n v="124886.85"/>
    <n v="346.42676837725384"/>
    <x v="4"/>
    <n v="7"/>
    <x v="2"/>
    <x v="0"/>
  </r>
  <r>
    <s v="TNG101D20"/>
    <s v="4450773447"/>
    <s v="N"/>
    <s v="Transit"/>
    <s v="AIR FILTER"/>
    <n v="2"/>
    <n v="0"/>
    <n v="0"/>
    <x v="7"/>
    <n v="0"/>
    <n v="0"/>
    <x v="4"/>
    <n v="6"/>
    <x v="2"/>
    <x v="0"/>
  </r>
  <r>
    <s v="TNG101D20"/>
    <s v="6038001864"/>
    <s v="N"/>
    <s v="Transit"/>
    <s v="GLOVES SURGICAL - XLG 100"/>
    <n v="2"/>
    <n v="8149.55"/>
    <n v="0"/>
    <x v="7"/>
    <n v="16299.1"/>
    <n v="45.2124826629681"/>
    <x v="4"/>
    <n v="6"/>
    <x v="2"/>
    <x v="0"/>
  </r>
  <r>
    <s v="TNG101D20"/>
    <s v="6039015542"/>
    <s v="N"/>
    <s v="Transit"/>
    <s v="1 = 50 MASKS-SURGICAL TYPE"/>
    <n v="1"/>
    <n v="12253.5"/>
    <n v="0"/>
    <x v="7"/>
    <n v="12253.5"/>
    <n v="33.990291262135919"/>
    <x v="4"/>
    <n v="6"/>
    <x v="2"/>
    <x v="0"/>
  </r>
  <r>
    <s v="TNG101D21"/>
    <s v="0090026396"/>
    <s v="N"/>
    <s v="Transit"/>
    <s v="BELT SYNCHRONOUS (510-3MR-10 N"/>
    <n v="6"/>
    <n v="0"/>
    <n v="0"/>
    <x v="7"/>
    <n v="0"/>
    <n v="0"/>
    <x v="4"/>
    <n v="6"/>
    <x v="2"/>
    <x v="0"/>
  </r>
  <r>
    <s v="TNG101D21"/>
    <s v="4450688274"/>
    <s v="Y"/>
    <s v="Transit"/>
    <s v="ASSY - S1 R/A PRESENTER (LONG)"/>
    <n v="1"/>
    <n v="137664.66"/>
    <n v="0.121"/>
    <x v="12"/>
    <n v="137664.66"/>
    <n v="381.87179195561725"/>
    <x v="4"/>
    <n v="4"/>
    <x v="2"/>
    <x v="0"/>
  </r>
  <r>
    <s v="TNG101D21"/>
    <s v="4450707660"/>
    <s v="Y"/>
    <s v="Transit"/>
    <s v="DOUBLE PICK ASSY"/>
    <n v="1"/>
    <n v="94734.66"/>
    <n v="0.03"/>
    <x v="12"/>
    <n v="94734.66"/>
    <n v="262.78693481276008"/>
    <x v="4"/>
    <n v="4"/>
    <x v="2"/>
    <x v="0"/>
  </r>
  <r>
    <s v="TNG101D21"/>
    <s v="4450745408"/>
    <s v="N"/>
    <s v="Transit"/>
    <s v="EPP-3 (P) INTERNATIONAL 3 MODU"/>
    <n v="1"/>
    <n v="39818.07"/>
    <n v="0"/>
    <x v="12"/>
    <n v="39818.07"/>
    <n v="110.4523439667129"/>
    <x v="4"/>
    <n v="4"/>
    <x v="2"/>
    <x v="0"/>
  </r>
  <r>
    <s v="TNG101D21"/>
    <s v="6038001864"/>
    <s v="N"/>
    <s v="Transit"/>
    <s v="GLOVES SURGICAL - XLG 100"/>
    <n v="2"/>
    <n v="8149.55"/>
    <n v="0"/>
    <x v="7"/>
    <n v="16299.1"/>
    <n v="45.2124826629681"/>
    <x v="4"/>
    <n v="6"/>
    <x v="2"/>
    <x v="0"/>
  </r>
  <r>
    <s v="TNG101D21"/>
    <s v="6039015542"/>
    <s v="N"/>
    <s v="Transit"/>
    <s v="1 = 50 MASKS-SURGICAL TYPE"/>
    <n v="1"/>
    <n v="12253.5"/>
    <n v="0"/>
    <x v="7"/>
    <n v="12253.5"/>
    <n v="33.990291262135919"/>
    <x v="4"/>
    <n v="6"/>
    <x v="2"/>
    <x v="0"/>
  </r>
  <r>
    <s v="TNG101E01"/>
    <s v="4450704484"/>
    <s v="Y"/>
    <s v="Transit"/>
    <s v="U-IMCRW 3 TK HICO WITH SMART -"/>
    <n v="5"/>
    <n v="124886.85"/>
    <n v="0"/>
    <x v="7"/>
    <n v="624434.25"/>
    <n v="1732.133841886269"/>
    <x v="4"/>
    <n v="6"/>
    <x v="2"/>
    <x v="0"/>
  </r>
  <r>
    <s v="TNG101E01"/>
    <s v="4450776990"/>
    <s v="N"/>
    <s v="Transit"/>
    <s v="S2 ASSY - VACUUM PUMP"/>
    <n v="1"/>
    <n v="2137.73"/>
    <n v="0"/>
    <x v="1"/>
    <n v="2137.73"/>
    <n v="5.9299029126213592"/>
    <x v="4"/>
    <n v="5"/>
    <x v="2"/>
    <x v="0"/>
  </r>
  <r>
    <s v="TNG101E04"/>
    <s v="4450776990"/>
    <s v="N"/>
    <s v="Transit"/>
    <s v="S2 ASSY - VACUUM PUMP"/>
    <n v="1"/>
    <n v="2137.73"/>
    <n v="0"/>
    <x v="1"/>
    <n v="2137.73"/>
    <n v="5.9299029126213592"/>
    <x v="4"/>
    <n v="5"/>
    <x v="2"/>
    <x v="0"/>
  </r>
  <r>
    <s v="TNG101E05"/>
    <s v="4450704484"/>
    <s v="Y"/>
    <s v="Transit"/>
    <s v="U-IMCRW 3 TK HICO WITH SMART -"/>
    <n v="1"/>
    <n v="124886.85"/>
    <n v="0"/>
    <x v="1"/>
    <n v="124886.85"/>
    <n v="346.42676837725384"/>
    <x v="4"/>
    <n v="5"/>
    <x v="2"/>
    <x v="0"/>
  </r>
  <r>
    <s v="TNG101E06"/>
    <s v="4450704484"/>
    <s v="Y"/>
    <s v="Transit"/>
    <s v="U-IMCRW 3 TK HICO WITH SMART -"/>
    <n v="1"/>
    <n v="124886.85"/>
    <n v="0"/>
    <x v="6"/>
    <n v="124886.85"/>
    <n v="346.42676837725384"/>
    <x v="4"/>
    <n v="7"/>
    <x v="2"/>
    <x v="0"/>
  </r>
  <r>
    <s v="TNG101E06"/>
    <s v="4450736562"/>
    <s v="N"/>
    <s v="Transit"/>
    <s v="ASSY - REFERENCE EDGE FRU"/>
    <n v="1"/>
    <n v="7147.38"/>
    <n v="0"/>
    <x v="7"/>
    <n v="7147.38"/>
    <n v="19.826296809986129"/>
    <x v="4"/>
    <n v="6"/>
    <x v="2"/>
    <x v="0"/>
  </r>
  <r>
    <s v="TNG101E06"/>
    <s v="4450769136"/>
    <s v="Y"/>
    <s v="Transit"/>
    <s v="PRESENTER ASSEMBLY - S1 FRONT"/>
    <n v="1"/>
    <n v="111208.91"/>
    <n v="0"/>
    <x v="12"/>
    <n v="111208.91"/>
    <n v="308.48518723994454"/>
    <x v="4"/>
    <n v="4"/>
    <x v="2"/>
    <x v="0"/>
  </r>
  <r>
    <s v="TNG101F01"/>
    <s v="4450704484"/>
    <s v="Y"/>
    <s v="Transit"/>
    <s v="U-IMCRW 3 TK HICO WITH SMART -"/>
    <n v="1"/>
    <n v="124886.85"/>
    <n v="0"/>
    <x v="34"/>
    <n v="124886.85"/>
    <n v="346.42676837725384"/>
    <x v="4"/>
    <n v="14"/>
    <x v="2"/>
    <x v="0"/>
  </r>
  <r>
    <s v="TNG101F01"/>
    <s v="4450707660"/>
    <s v="Y"/>
    <s v="Transit"/>
    <s v="DOUBLE PICK ASSY"/>
    <n v="1"/>
    <n v="94734.66"/>
    <n v="0.03"/>
    <x v="7"/>
    <n v="94734.66"/>
    <n v="262.78693481276008"/>
    <x v="4"/>
    <n v="6"/>
    <x v="2"/>
    <x v="0"/>
  </r>
  <r>
    <s v="TNG101F01"/>
    <s v="4450738137"/>
    <s v="N"/>
    <s v="Transit"/>
    <s v="VACUM-PUMP ASSY"/>
    <n v="1"/>
    <n v="298.47000000000003"/>
    <n v="0"/>
    <x v="1"/>
    <n v="298.47000000000003"/>
    <n v="0.82793342579750351"/>
    <x v="4"/>
    <n v="5"/>
    <x v="2"/>
    <x v="0"/>
  </r>
  <r>
    <s v="TNG101F01"/>
    <s v="4450768349"/>
    <s v="Y"/>
    <s v="Transit"/>
    <s v="S2 PICK MODULE ASSY"/>
    <n v="1"/>
    <n v="38570.18"/>
    <n v="0"/>
    <x v="15"/>
    <n v="38570.18"/>
    <n v="106.99079056865465"/>
    <x v="4"/>
    <n v="10"/>
    <x v="2"/>
    <x v="0"/>
  </r>
  <r>
    <s v="TNG101F02"/>
    <s v="4450704484"/>
    <s v="Y"/>
    <s v="Transit"/>
    <s v="U-IMCRW 3 TK HICO WITH SMART -"/>
    <n v="3"/>
    <n v="124886.85"/>
    <n v="0"/>
    <x v="12"/>
    <n v="374660.55000000005"/>
    <n v="1039.2803051317617"/>
    <x v="4"/>
    <n v="4"/>
    <x v="2"/>
    <x v="0"/>
  </r>
  <r>
    <s v="TNG101F05"/>
    <s v="4450776990"/>
    <s v="N"/>
    <s v="Transit"/>
    <s v="S2 ASSY - VACUUM PUMP"/>
    <n v="2"/>
    <n v="2137.73"/>
    <n v="0"/>
    <x v="12"/>
    <n v="4275.46"/>
    <n v="11.859805825242718"/>
    <x v="4"/>
    <n v="4"/>
    <x v="2"/>
    <x v="0"/>
  </r>
  <r>
    <s v="TNG101F06"/>
    <s v="4450775863"/>
    <s v="Y"/>
    <s v="Transit"/>
    <s v="S2 PICK MODULE ASSY"/>
    <n v="1"/>
    <n v="37426.400000000001"/>
    <n v="0"/>
    <x v="1"/>
    <n v="37426.400000000001"/>
    <n v="103.81803051317615"/>
    <x v="4"/>
    <n v="5"/>
    <x v="2"/>
    <x v="0"/>
  </r>
  <r>
    <s v="TNG101F07"/>
    <s v="4450763724"/>
    <s v="Y"/>
    <s v="Transit"/>
    <s v="DISPLAY - 7 INCH COP_"/>
    <n v="1"/>
    <n v="59967.21"/>
    <n v="0"/>
    <x v="7"/>
    <n v="59967.21"/>
    <n v="166.34454923717058"/>
    <x v="4"/>
    <n v="6"/>
    <x v="2"/>
    <x v="0"/>
  </r>
  <r>
    <s v="TNG101F10"/>
    <s v="4450756284"/>
    <s v="N"/>
    <s v="Transit"/>
    <s v="S2 PICKLINE ASSEMBLY"/>
    <n v="4"/>
    <n v="0.98"/>
    <n v="0"/>
    <x v="12"/>
    <n v="3.92"/>
    <n v="1.087378640776699E-2"/>
    <x v="4"/>
    <n v="4"/>
    <x v="2"/>
    <x v="0"/>
  </r>
  <r>
    <s v="TNG101F10"/>
    <s v="4450761336"/>
    <s v="N"/>
    <s v="Transit"/>
    <s v="CASSETTE ASSEMBLY NON - TI"/>
    <n v="3"/>
    <n v="7984.55"/>
    <n v="0"/>
    <x v="7"/>
    <n v="23953.65"/>
    <n v="66.445631067961173"/>
    <x v="4"/>
    <n v="6"/>
    <x v="2"/>
    <x v="0"/>
  </r>
  <r>
    <s v="TNG101F10"/>
    <s v="4450761527"/>
    <s v="N"/>
    <s v="Transit"/>
    <s v="IDLER ROLL - CARRIAGE"/>
    <n v="2"/>
    <n v="6.11"/>
    <n v="0"/>
    <x v="1"/>
    <n v="12.22"/>
    <n v="3.3897364771151184E-2"/>
    <x v="4"/>
    <n v="5"/>
    <x v="2"/>
    <x v="0"/>
  </r>
  <r>
    <s v="TNG101F10"/>
    <s v="4450776990"/>
    <s v="N"/>
    <s v="Transit"/>
    <s v="S2 ASSY - VACUUM PUMP"/>
    <n v="1"/>
    <n v="2137.73"/>
    <n v="0"/>
    <x v="1"/>
    <n v="2137.73"/>
    <n v="5.9299029126213592"/>
    <x v="4"/>
    <n v="5"/>
    <x v="2"/>
    <x v="0"/>
  </r>
  <r>
    <s v="TNG101F12"/>
    <s v="4450755000"/>
    <s v="Y"/>
    <s v="Transit"/>
    <s v="NEMO 3TK R/W HICO + SMART"/>
    <n v="1"/>
    <n v="87651.520000000004"/>
    <n v="0"/>
    <x v="7"/>
    <n v="87651.520000000004"/>
    <n v="243.1387517337032"/>
    <x v="4"/>
    <n v="6"/>
    <x v="2"/>
    <x v="0"/>
  </r>
  <r>
    <s v="TNG101F12"/>
    <s v="4450776990"/>
    <s v="N"/>
    <s v="Transit"/>
    <s v="S2 ASSY - VACUUM PUMP"/>
    <n v="1"/>
    <n v="2137.73"/>
    <n v="0"/>
    <x v="1"/>
    <n v="2137.73"/>
    <n v="5.9299029126213592"/>
    <x v="4"/>
    <n v="5"/>
    <x v="2"/>
    <x v="0"/>
  </r>
  <r>
    <s v="TNG101F12"/>
    <s v="6038005702"/>
    <s v="N"/>
    <s v="Transit"/>
    <s v="(50LABELS) BOOK-GLOBAL RETURN"/>
    <n v="1"/>
    <n v="2296.64"/>
    <n v="0"/>
    <x v="30"/>
    <n v="2296.64"/>
    <n v="6.3707073509015251"/>
    <x v="4"/>
    <n v="26"/>
    <x v="2"/>
    <x v="0"/>
  </r>
  <r>
    <s v="TNG101F13"/>
    <s v="0090002370"/>
    <s v="N"/>
    <s v="Transit"/>
    <s v="CLIP-EXE M ID  9.00 X  1.00"/>
    <n v="8"/>
    <n v="0.78"/>
    <n v="0"/>
    <x v="16"/>
    <n v="6.24"/>
    <n v="1.7309292649098473E-2"/>
    <x v="4"/>
    <n v="18"/>
    <x v="2"/>
    <x v="0"/>
  </r>
  <r>
    <s v="TNG101F13"/>
    <s v="0090007844"/>
    <s v="N"/>
    <s v="Transit"/>
    <s v="TEE-EQUAL"/>
    <n v="2"/>
    <n v="24"/>
    <n v="0"/>
    <x v="16"/>
    <n v="48"/>
    <n v="0.13314840499306518"/>
    <x v="4"/>
    <n v="18"/>
    <x v="2"/>
    <x v="0"/>
  </r>
  <r>
    <s v="TNG101F13"/>
    <s v="0090022199"/>
    <s v="N"/>
    <s v="Transit"/>
    <s v="SOLENOID-PICK VALVE"/>
    <n v="1"/>
    <n v="280.60000000000002"/>
    <n v="0"/>
    <x v="16"/>
    <n v="280.60000000000002"/>
    <n v="0.77836338418862694"/>
    <x v="4"/>
    <n v="18"/>
    <x v="2"/>
    <x v="0"/>
  </r>
  <r>
    <s v="TNG101F13"/>
    <s v="0090026396"/>
    <s v="N"/>
    <s v="Transit"/>
    <s v="BELT SYNCHRONOUS (510-3MR-10 N"/>
    <n v="6"/>
    <n v="0"/>
    <n v="0"/>
    <x v="16"/>
    <n v="0"/>
    <n v="0"/>
    <x v="4"/>
    <n v="18"/>
    <x v="2"/>
    <x v="0"/>
  </r>
  <r>
    <s v="TNG101F13"/>
    <s v="0090031091"/>
    <s v="N"/>
    <s v="Transit"/>
    <s v="BELT SYNCHRONOUS (54T FHT-3 X"/>
    <n v="1"/>
    <n v="0.46"/>
    <n v="0"/>
    <x v="16"/>
    <n v="0.46"/>
    <n v="1.2760055478502081E-3"/>
    <x v="4"/>
    <n v="18"/>
    <x v="2"/>
    <x v="0"/>
  </r>
  <r>
    <s v="TNG101F13"/>
    <s v="0090035910"/>
    <s v="N"/>
    <s v="Transit"/>
    <s v="S2 SUCTION CUP BLUE"/>
    <n v="100"/>
    <n v="0"/>
    <n v="0"/>
    <x v="16"/>
    <n v="0"/>
    <n v="0"/>
    <x v="4"/>
    <n v="18"/>
    <x v="2"/>
    <x v="0"/>
  </r>
  <r>
    <s v="TNG101F13"/>
    <s v="4450587791"/>
    <s v="N"/>
    <s v="Transit"/>
    <s v="GEAR-IDLER 42 TOOTH WHITE"/>
    <n v="4"/>
    <n v="33.51"/>
    <n v="0"/>
    <x v="16"/>
    <n v="134.04"/>
    <n v="0.37181692094313451"/>
    <x v="4"/>
    <n v="18"/>
    <x v="2"/>
    <x v="0"/>
  </r>
  <r>
    <s v="TNG101F13"/>
    <s v="4450752915"/>
    <s v="N"/>
    <s v="Transit"/>
    <s v="POWER CONTROL BOARD WITH HEART"/>
    <n v="1"/>
    <n v="7389.38"/>
    <n v="0"/>
    <x v="1"/>
    <n v="7389.38"/>
    <n v="20.497586685159501"/>
    <x v="4"/>
    <n v="5"/>
    <x v="2"/>
    <x v="0"/>
  </r>
  <r>
    <s v="TNG101F13"/>
    <s v="4450761527"/>
    <s v="N"/>
    <s v="Transit"/>
    <s v="IDLER ROLL - CARRIAGE"/>
    <n v="4"/>
    <n v="6.11"/>
    <n v="0"/>
    <x v="16"/>
    <n v="24.44"/>
    <n v="6.7794729542302368E-2"/>
    <x v="4"/>
    <n v="18"/>
    <x v="2"/>
    <x v="0"/>
  </r>
  <r>
    <s v="TNG101F13"/>
    <s v="4450773447"/>
    <s v="N"/>
    <s v="Transit"/>
    <s v="AIR FILTER"/>
    <n v="4"/>
    <n v="0"/>
    <n v="0"/>
    <x v="16"/>
    <n v="0"/>
    <n v="0"/>
    <x v="4"/>
    <n v="18"/>
    <x v="2"/>
    <x v="0"/>
  </r>
  <r>
    <s v="TNG101F13"/>
    <s v="4450776990"/>
    <s v="N"/>
    <s v="Transit"/>
    <s v="S2 ASSY - VACUUM PUMP"/>
    <n v="17"/>
    <n v="2137.73"/>
    <n v="0"/>
    <x v="6"/>
    <n v="36341.410000000003"/>
    <n v="100.80834951456312"/>
    <x v="4"/>
    <n v="7"/>
    <x v="2"/>
    <x v="0"/>
  </r>
  <r>
    <s v="TNG101F13"/>
    <s v="6038001864"/>
    <s v="N"/>
    <s v="Transit"/>
    <s v="GLOVES SURGICAL - XLG 100"/>
    <n v="2"/>
    <n v="8149.55"/>
    <n v="0"/>
    <x v="16"/>
    <n v="16299.1"/>
    <n v="45.2124826629681"/>
    <x v="4"/>
    <n v="18"/>
    <x v="2"/>
    <x v="0"/>
  </r>
  <r>
    <s v="TNG101F13"/>
    <s v="6039015542"/>
    <s v="N"/>
    <s v="Transit"/>
    <s v="1 = 50 MASKS-SURGICAL TYPE"/>
    <n v="1"/>
    <n v="12253.5"/>
    <n v="0"/>
    <x v="16"/>
    <n v="12253.5"/>
    <n v="33.990291262135919"/>
    <x v="4"/>
    <n v="18"/>
    <x v="2"/>
    <x v="0"/>
  </r>
  <r>
    <s v="TNG101F14"/>
    <s v="4450704484"/>
    <s v="Y"/>
    <s v="Transit"/>
    <s v="U-IMCRW 3 TK HICO WITH SMART -"/>
    <n v="2"/>
    <n v="124886.85"/>
    <n v="0"/>
    <x v="1"/>
    <n v="249773.7"/>
    <n v="692.85353675450767"/>
    <x v="4"/>
    <n v="5"/>
    <x v="2"/>
    <x v="0"/>
  </r>
  <r>
    <s v="TNG101F14"/>
    <s v="4450740055"/>
    <s v="Y"/>
    <s v="Transit"/>
    <s v="DOUBLE PICK ASSY"/>
    <n v="1"/>
    <n v="58788.24"/>
    <n v="2.4E-2"/>
    <x v="6"/>
    <n v="58788.24"/>
    <n v="163.07424133148405"/>
    <x v="4"/>
    <n v="7"/>
    <x v="2"/>
    <x v="0"/>
  </r>
  <r>
    <s v="TNG101F14"/>
    <s v="6038001864"/>
    <s v="N"/>
    <s v="Transit"/>
    <s v="GLOVES SURGICAL - XLG 100"/>
    <n v="2"/>
    <n v="8149.55"/>
    <n v="0"/>
    <x v="24"/>
    <n v="16299.1"/>
    <n v="45.2124826629681"/>
    <x v="4"/>
    <n v="25"/>
    <x v="2"/>
    <x v="0"/>
  </r>
  <r>
    <s v="TNG101F14"/>
    <s v="6039015542"/>
    <s v="N"/>
    <s v="Transit"/>
    <s v="1 = 50 MASKS-SURGICAL TYPE"/>
    <n v="1"/>
    <n v="12253.5"/>
    <n v="0"/>
    <x v="24"/>
    <n v="12253.5"/>
    <n v="33.990291262135919"/>
    <x v="4"/>
    <n v="25"/>
    <x v="2"/>
    <x v="0"/>
  </r>
  <r>
    <s v="TNG101F15"/>
    <s v="4450688274"/>
    <s v="Y"/>
    <s v="Transit"/>
    <s v="ASSY - S1 R/A PRESENTER (LONG)"/>
    <n v="1"/>
    <n v="137664.66"/>
    <n v="0.121"/>
    <x v="7"/>
    <n v="137664.66"/>
    <n v="381.87179195561725"/>
    <x v="4"/>
    <n v="6"/>
    <x v="2"/>
    <x v="0"/>
  </r>
  <r>
    <s v="TNG101F15"/>
    <s v="4450704484"/>
    <s v="Y"/>
    <s v="Transit"/>
    <s v="U-IMCRW 3 TK HICO WITH SMART -"/>
    <n v="1"/>
    <n v="124886.85"/>
    <n v="0"/>
    <x v="1"/>
    <n v="124886.85"/>
    <n v="346.42676837725384"/>
    <x v="4"/>
    <n v="5"/>
    <x v="2"/>
    <x v="0"/>
  </r>
  <r>
    <s v="TNG101F15"/>
    <s v="4450724621"/>
    <s v="Y"/>
    <s v="Transit"/>
    <s v="MCRW-2TRACK READ + SMART USB"/>
    <n v="1"/>
    <n v="115853.46"/>
    <n v="0"/>
    <x v="7"/>
    <n v="115853.46"/>
    <n v="321.36882108183079"/>
    <x v="4"/>
    <n v="6"/>
    <x v="2"/>
    <x v="0"/>
  </r>
  <r>
    <s v="TNG101F16"/>
    <s v="4450686427"/>
    <s v="Y"/>
    <s v="Transit"/>
    <s v="DOUBLE PICK ASSY"/>
    <n v="2"/>
    <n v="155657.12"/>
    <n v="3.9E-2"/>
    <x v="12"/>
    <n v="311314.24"/>
    <n v="863.56249375866844"/>
    <x v="4"/>
    <n v="4"/>
    <x v="2"/>
    <x v="0"/>
  </r>
  <r>
    <s v="TNG101F16"/>
    <s v="4450704484"/>
    <s v="Y"/>
    <s v="Transit"/>
    <s v="U-IMCRW 3 TK HICO WITH SMART -"/>
    <n v="1"/>
    <n v="124886.85"/>
    <n v="0"/>
    <x v="12"/>
    <n v="124886.85"/>
    <n v="346.42676837725384"/>
    <x v="4"/>
    <n v="4"/>
    <x v="2"/>
    <x v="0"/>
  </r>
  <r>
    <s v="TNG101F16"/>
    <s v="4450763723"/>
    <s v="Y"/>
    <s v="Transit"/>
    <s v="GRAPHICAL OPERATOR PANEL - HAM"/>
    <n v="1"/>
    <n v="81798.89"/>
    <n v="0"/>
    <x v="6"/>
    <n v="81798.89"/>
    <n v="226.90399445214979"/>
    <x v="4"/>
    <n v="7"/>
    <x v="2"/>
    <x v="0"/>
  </r>
  <r>
    <s v="TNG101F17"/>
    <s v="4450688274"/>
    <s v="Y"/>
    <s v="Transit"/>
    <s v="ASSY - S1 R/A PRESENTER (LONG)"/>
    <n v="1"/>
    <n v="137664.66"/>
    <n v="0.121"/>
    <x v="7"/>
    <n v="137664.66"/>
    <n v="381.87179195561725"/>
    <x v="4"/>
    <n v="6"/>
    <x v="2"/>
    <x v="0"/>
  </r>
  <r>
    <s v="TNG101F17"/>
    <s v="4450704484"/>
    <s v="Y"/>
    <s v="Transit"/>
    <s v="U-IMCRW 3 TK HICO WITH SMART -"/>
    <n v="1"/>
    <n v="124886.85"/>
    <n v="0"/>
    <x v="7"/>
    <n v="124886.85"/>
    <n v="346.42676837725384"/>
    <x v="4"/>
    <n v="6"/>
    <x v="2"/>
    <x v="0"/>
  </r>
  <r>
    <s v="TNG101F17"/>
    <s v="4450724621"/>
    <s v="Y"/>
    <s v="Transit"/>
    <s v="MCRW-2TRACK READ + SMART USB"/>
    <n v="1"/>
    <n v="115853.46"/>
    <n v="0"/>
    <x v="7"/>
    <n v="115853.46"/>
    <n v="321.36882108183079"/>
    <x v="4"/>
    <n v="6"/>
    <x v="2"/>
    <x v="0"/>
  </r>
  <r>
    <s v="TNG101F17"/>
    <s v="4450765156"/>
    <s v="Y"/>
    <s v="Transit"/>
    <s v=""/>
    <n v="1"/>
    <n v="65086"/>
    <n v="0"/>
    <x v="12"/>
    <n v="65086"/>
    <n v="180.54368932038835"/>
    <x v="4"/>
    <n v="4"/>
    <x v="2"/>
    <x v="0"/>
  </r>
  <r>
    <s v="TNG101F17"/>
    <s v="4450776990"/>
    <s v="N"/>
    <s v="Transit"/>
    <s v="S2 ASSY - VACUUM PUMP"/>
    <n v="3"/>
    <n v="2137.73"/>
    <n v="0"/>
    <x v="1"/>
    <n v="6413.1900000000005"/>
    <n v="17.789708737864078"/>
    <x v="4"/>
    <n v="5"/>
    <x v="2"/>
    <x v="0"/>
  </r>
  <r>
    <s v="TNG101F18"/>
    <s v="4450704484"/>
    <s v="Y"/>
    <s v="Transit"/>
    <s v="U-IMCRW 3 TK HICO WITH SMART -"/>
    <n v="1"/>
    <n v="124886.85"/>
    <n v="0"/>
    <x v="1"/>
    <n v="124886.85"/>
    <n v="346.42676837725384"/>
    <x v="4"/>
    <n v="5"/>
    <x v="2"/>
    <x v="0"/>
  </r>
  <r>
    <s v="TNG101F18"/>
    <s v="4450753508"/>
    <s v="Y"/>
    <s v="Transit"/>
    <s v="S2 - SNT TLA ASSY"/>
    <n v="1"/>
    <n v="47084.11"/>
    <n v="0"/>
    <x v="12"/>
    <n v="47084.11"/>
    <n v="130.60779472954229"/>
    <x v="4"/>
    <n v="4"/>
    <x v="2"/>
    <x v="0"/>
  </r>
  <r>
    <s v="TNG101F19"/>
    <s v="0090007773"/>
    <s v="N"/>
    <s v="Transit"/>
    <s v="RING-RETAINING CRESENT"/>
    <n v="2"/>
    <n v="2.11"/>
    <n v="0"/>
    <x v="15"/>
    <n v="4.22"/>
    <n v="1.1705963938973647E-2"/>
    <x v="4"/>
    <n v="10"/>
    <x v="2"/>
    <x v="0"/>
  </r>
  <r>
    <s v="TNG101F19"/>
    <s v="0090026396"/>
    <s v="N"/>
    <s v="Transit"/>
    <s v="BELT SYNCHRONOUS (510-3MR-10 N"/>
    <n v="6"/>
    <n v="0"/>
    <n v="0"/>
    <x v="15"/>
    <n v="0"/>
    <n v="0"/>
    <x v="4"/>
    <n v="10"/>
    <x v="2"/>
    <x v="0"/>
  </r>
  <r>
    <s v="TNG101F19"/>
    <s v="0090031376"/>
    <s v="N"/>
    <s v="Transit"/>
    <s v="S2 SUCTION CUP RED"/>
    <n v="100"/>
    <n v="16.71"/>
    <n v="0"/>
    <x v="15"/>
    <n v="1671"/>
    <n v="4.6352288488210815"/>
    <x v="4"/>
    <n v="10"/>
    <x v="2"/>
    <x v="0"/>
  </r>
  <r>
    <s v="TNG101F19"/>
    <s v="0090035910"/>
    <s v="N"/>
    <s v="Transit"/>
    <s v="S2 SUCTION CUP BLUE"/>
    <n v="100"/>
    <n v="0"/>
    <n v="0"/>
    <x v="15"/>
    <n v="0"/>
    <n v="0"/>
    <x v="4"/>
    <n v="10"/>
    <x v="2"/>
    <x v="0"/>
  </r>
  <r>
    <s v="TNG101F19"/>
    <s v="4450612449"/>
    <s v="N"/>
    <s v="Transit"/>
    <s v="FILTER-ASSEMBLY"/>
    <n v="9"/>
    <n v="26.76"/>
    <n v="0"/>
    <x v="15"/>
    <n v="240.84"/>
    <n v="0.66807212205270461"/>
    <x v="4"/>
    <n v="10"/>
    <x v="2"/>
    <x v="0"/>
  </r>
  <r>
    <s v="TNG101F19"/>
    <s v="4450632941"/>
    <s v="N"/>
    <s v="Transit"/>
    <s v="GEAR-PULLEY 36T/26G"/>
    <n v="2"/>
    <n v="23.87"/>
    <n v="0"/>
    <x v="15"/>
    <n v="47.74"/>
    <n v="0.13242718446601942"/>
    <x v="4"/>
    <n v="10"/>
    <x v="2"/>
    <x v="0"/>
  </r>
  <r>
    <s v="TNG101F19"/>
    <s v="4450704482"/>
    <s v="Y"/>
    <s v="Transit"/>
    <s v="U-IMCRW TK 123 WITH SMART - ST"/>
    <n v="1"/>
    <n v="121673.47"/>
    <n v="0"/>
    <x v="6"/>
    <n v="121673.47"/>
    <n v="337.51309292649097"/>
    <x v="4"/>
    <n v="7"/>
    <x v="2"/>
    <x v="0"/>
  </r>
  <r>
    <s v="TNG101F19"/>
    <s v="4450737108"/>
    <s v="N"/>
    <s v="Transit"/>
    <s v="BEARING-INSERT PLASTIC"/>
    <n v="14"/>
    <n v="2.4300000000000002"/>
    <n v="0"/>
    <x v="15"/>
    <n v="34.020000000000003"/>
    <n v="9.4368932038834966E-2"/>
    <x v="4"/>
    <n v="10"/>
    <x v="2"/>
    <x v="0"/>
  </r>
  <r>
    <s v="TNG101F19"/>
    <s v="4450737514"/>
    <s v="N"/>
    <s v="Transit"/>
    <s v="LINE PICK ASSY"/>
    <n v="7"/>
    <n v="283.07"/>
    <n v="0"/>
    <x v="15"/>
    <n v="1981.49"/>
    <n v="5.4965048543689319"/>
    <x v="4"/>
    <n v="10"/>
    <x v="2"/>
    <x v="0"/>
  </r>
  <r>
    <s v="TNG101F19"/>
    <s v="4450759705"/>
    <s v="N"/>
    <s v="Transit"/>
    <s v="VACUUM SYSTEM UPGRADE (BOM Onl"/>
    <n v="3"/>
    <n v="167.87"/>
    <n v="0"/>
    <x v="15"/>
    <n v="503.61"/>
    <n v="1.3969764216366158"/>
    <x v="4"/>
    <n v="10"/>
    <x v="2"/>
    <x v="0"/>
  </r>
  <r>
    <s v="TNG101F19"/>
    <s v="4450773447"/>
    <s v="N"/>
    <s v="Transit"/>
    <s v="AIR FILTER"/>
    <n v="6"/>
    <n v="0"/>
    <n v="0"/>
    <x v="15"/>
    <n v="0"/>
    <n v="0"/>
    <x v="4"/>
    <n v="10"/>
    <x v="2"/>
    <x v="0"/>
  </r>
  <r>
    <s v="TNG101F19"/>
    <s v="4450775986"/>
    <s v="N"/>
    <s v="Transit"/>
    <s v="ASSY VACUUM PUMP"/>
    <n v="1"/>
    <n v="422.15"/>
    <n v="0"/>
    <x v="15"/>
    <n v="422.15"/>
    <n v="1.171012482662968"/>
    <x v="4"/>
    <n v="10"/>
    <x v="2"/>
    <x v="0"/>
  </r>
  <r>
    <s v="TNG101F19"/>
    <s v="4450776990"/>
    <s v="N"/>
    <s v="Transit"/>
    <s v="S2 ASSY - VACUUM PUMP"/>
    <n v="1"/>
    <n v="2137.73"/>
    <n v="0"/>
    <x v="6"/>
    <n v="2137.73"/>
    <n v="5.9299029126213592"/>
    <x v="4"/>
    <n v="7"/>
    <x v="2"/>
    <x v="0"/>
  </r>
  <r>
    <s v="TNG101F19"/>
    <s v="6038001864"/>
    <s v="N"/>
    <s v="Transit"/>
    <s v="GLOVES SURGICAL - XLG 100"/>
    <n v="2"/>
    <n v="8149.55"/>
    <n v="0"/>
    <x v="15"/>
    <n v="16299.1"/>
    <n v="45.2124826629681"/>
    <x v="4"/>
    <n v="10"/>
    <x v="2"/>
    <x v="0"/>
  </r>
  <r>
    <s v="TNG101F19"/>
    <s v="6038005702"/>
    <s v="N"/>
    <s v="Transit"/>
    <s v="(50LABELS) BOOK-GLOBAL RETURN"/>
    <n v="1"/>
    <n v="2296.64"/>
    <n v="0"/>
    <x v="15"/>
    <n v="2296.64"/>
    <n v="6.3707073509015251"/>
    <x v="4"/>
    <n v="10"/>
    <x v="2"/>
    <x v="0"/>
  </r>
  <r>
    <s v="TNG101F19"/>
    <s v="6039015542"/>
    <s v="N"/>
    <s v="Transit"/>
    <s v="1 = 50 MASKS-SURGICAL TYPE"/>
    <n v="1"/>
    <n v="12253.5"/>
    <n v="0"/>
    <x v="15"/>
    <n v="12253.5"/>
    <n v="33.990291262135919"/>
    <x v="4"/>
    <n v="10"/>
    <x v="2"/>
    <x v="0"/>
  </r>
  <r>
    <s v="TNG101F19"/>
    <s v="9980052929"/>
    <s v="N"/>
    <s v="Transit"/>
    <s v="CARD-CLEANING (SANAC)"/>
    <n v="1"/>
    <n v="3108.76"/>
    <n v="0"/>
    <x v="15"/>
    <n v="3108.76"/>
    <n v="8.6234674063800281"/>
    <x v="4"/>
    <n v="10"/>
    <x v="2"/>
    <x v="0"/>
  </r>
  <r>
    <s v="TNG101G03"/>
    <s v="0090026396"/>
    <s v="N"/>
    <s v="Transit"/>
    <s v="BELT SYNCHRONOUS (510-3MR-10 N"/>
    <n v="6"/>
    <n v="0"/>
    <n v="0"/>
    <x v="6"/>
    <n v="0"/>
    <n v="0"/>
    <x v="4"/>
    <n v="7"/>
    <x v="2"/>
    <x v="0"/>
  </r>
  <r>
    <s v="TNG101G03"/>
    <s v="4450587754"/>
    <s v="N"/>
    <s v="Transit"/>
    <s v="TUBE-180 LONG"/>
    <n v="3"/>
    <n v="48.27"/>
    <n v="0"/>
    <x v="6"/>
    <n v="144.81"/>
    <n v="0.40169209431345354"/>
    <x v="4"/>
    <n v="7"/>
    <x v="2"/>
    <x v="0"/>
  </r>
  <r>
    <s v="TNG101G03"/>
    <s v="4450632941"/>
    <s v="N"/>
    <s v="Transit"/>
    <s v="GEAR-PULLEY 36T/26G"/>
    <n v="8"/>
    <n v="23.87"/>
    <n v="0"/>
    <x v="6"/>
    <n v="190.96"/>
    <n v="0.52970873786407768"/>
    <x v="4"/>
    <n v="7"/>
    <x v="2"/>
    <x v="0"/>
  </r>
  <r>
    <s v="TNG101G03"/>
    <s v="4450729526"/>
    <s v="N"/>
    <s v="Transit"/>
    <s v="S2 G WHEEL DRIVE GEAR 36T"/>
    <n v="1"/>
    <n v="2.4500000000000002"/>
    <n v="0"/>
    <x v="6"/>
    <n v="2.4500000000000002"/>
    <n v="6.7961165048543697E-3"/>
    <x v="4"/>
    <n v="7"/>
    <x v="2"/>
    <x v="0"/>
  </r>
  <r>
    <s v="TNG101G03"/>
    <s v="4450736867"/>
    <s v="N"/>
    <s v="Transit"/>
    <s v="GEAR-35T DRIVE"/>
    <n v="1"/>
    <n v="3.37"/>
    <n v="0"/>
    <x v="6"/>
    <n v="3.37"/>
    <n v="9.3481276005547859E-3"/>
    <x v="4"/>
    <n v="7"/>
    <x v="2"/>
    <x v="0"/>
  </r>
  <r>
    <s v="TNG101G03"/>
    <s v="4450754660"/>
    <s v="N"/>
    <s v="Transit"/>
    <s v="S2 IDLER GEAR 42T-SNAP"/>
    <n v="3"/>
    <n v="87.16"/>
    <n v="0"/>
    <x v="6"/>
    <n v="261.48"/>
    <n v="0.72532593619972263"/>
    <x v="4"/>
    <n v="7"/>
    <x v="2"/>
    <x v="0"/>
  </r>
  <r>
    <s v="TNG101G03"/>
    <s v="4450773447"/>
    <s v="N"/>
    <s v="Transit"/>
    <s v="AIR FILTER"/>
    <n v="16"/>
    <n v="0"/>
    <n v="0"/>
    <x v="6"/>
    <n v="0"/>
    <n v="0"/>
    <x v="4"/>
    <n v="7"/>
    <x v="2"/>
    <x v="0"/>
  </r>
  <r>
    <s v="TNG101G03"/>
    <s v="6038001864"/>
    <s v="N"/>
    <s v="Transit"/>
    <s v="GLOVES SURGICAL - XLG 100"/>
    <n v="2"/>
    <n v="8149.55"/>
    <n v="0"/>
    <x v="6"/>
    <n v="16299.1"/>
    <n v="45.2124826629681"/>
    <x v="4"/>
    <n v="7"/>
    <x v="2"/>
    <x v="0"/>
  </r>
  <r>
    <s v="TNG101G03"/>
    <s v="6039015542"/>
    <s v="N"/>
    <s v="Transit"/>
    <s v="1 = 50 MASKS-SURGICAL TYPE"/>
    <n v="1"/>
    <n v="12253.5"/>
    <n v="0"/>
    <x v="6"/>
    <n v="12253.5"/>
    <n v="33.990291262135919"/>
    <x v="4"/>
    <n v="7"/>
    <x v="2"/>
    <x v="0"/>
  </r>
  <r>
    <s v="TNG101G04"/>
    <s v="0090026396"/>
    <s v="N"/>
    <s v="Transit"/>
    <s v="BELT SYNCHRONOUS (510-3MR-10 N"/>
    <n v="6"/>
    <n v="0"/>
    <n v="0"/>
    <x v="6"/>
    <n v="0"/>
    <n v="0"/>
    <x v="4"/>
    <n v="7"/>
    <x v="2"/>
    <x v="0"/>
  </r>
  <r>
    <s v="TNG101G04"/>
    <s v="0090031091"/>
    <s v="N"/>
    <s v="Transit"/>
    <s v="BELT SYNCHRONOUS (54T FHT-3 X"/>
    <n v="1"/>
    <n v="0.46"/>
    <n v="0"/>
    <x v="6"/>
    <n v="0.46"/>
    <n v="1.2760055478502081E-3"/>
    <x v="4"/>
    <n v="7"/>
    <x v="2"/>
    <x v="0"/>
  </r>
  <r>
    <s v="TNG101G04"/>
    <s v="0090035910"/>
    <s v="N"/>
    <s v="Transit"/>
    <s v="S2 SUCTION CUP BLUE"/>
    <n v="100"/>
    <n v="0"/>
    <n v="0"/>
    <x v="6"/>
    <n v="0"/>
    <n v="0"/>
    <x v="4"/>
    <n v="7"/>
    <x v="2"/>
    <x v="0"/>
  </r>
  <r>
    <s v="TNG101G04"/>
    <s v="4450773447"/>
    <s v="N"/>
    <s v="Transit"/>
    <s v="AIR FILTER"/>
    <n v="12"/>
    <n v="0"/>
    <n v="0"/>
    <x v="6"/>
    <n v="0"/>
    <n v="0"/>
    <x v="4"/>
    <n v="7"/>
    <x v="2"/>
    <x v="0"/>
  </r>
  <r>
    <s v="TNG101G04"/>
    <s v="6038001864"/>
    <s v="N"/>
    <s v="Transit"/>
    <s v="GLOVES SURGICAL - XLG 100"/>
    <n v="2"/>
    <n v="8149.55"/>
    <n v="0"/>
    <x v="6"/>
    <n v="16299.1"/>
    <n v="45.2124826629681"/>
    <x v="4"/>
    <n v="7"/>
    <x v="2"/>
    <x v="0"/>
  </r>
  <r>
    <s v="TNG101G04"/>
    <s v="6039015542"/>
    <s v="N"/>
    <s v="Transit"/>
    <s v="1 = 50 MASKS-SURGICAL TYPE"/>
    <n v="1"/>
    <n v="12253.5"/>
    <n v="0"/>
    <x v="6"/>
    <n v="12253.5"/>
    <n v="33.990291262135919"/>
    <x v="4"/>
    <n v="7"/>
    <x v="2"/>
    <x v="0"/>
  </r>
  <r>
    <s v="TNG101G05"/>
    <s v="0090026396"/>
    <s v="N"/>
    <s v="Transit"/>
    <s v="BELT SYNCHRONOUS (510-3MR-10 N"/>
    <n v="6"/>
    <n v="0"/>
    <n v="0"/>
    <x v="7"/>
    <n v="0"/>
    <n v="0"/>
    <x v="4"/>
    <n v="6"/>
    <x v="2"/>
    <x v="0"/>
  </r>
  <r>
    <s v="TNG101G05"/>
    <s v="0090035910"/>
    <s v="N"/>
    <s v="Transit"/>
    <s v="S2 SUCTION CUP BLUE"/>
    <n v="100"/>
    <n v="0"/>
    <n v="0"/>
    <x v="7"/>
    <n v="0"/>
    <n v="0"/>
    <x v="4"/>
    <n v="6"/>
    <x v="2"/>
    <x v="0"/>
  </r>
  <r>
    <s v="TNG101G05"/>
    <s v="4450632941"/>
    <s v="N"/>
    <s v="Transit"/>
    <s v="GEAR-PULLEY 36T/26G"/>
    <n v="5"/>
    <n v="23.87"/>
    <n v="0"/>
    <x v="7"/>
    <n v="119.35000000000001"/>
    <n v="0.33106796116504855"/>
    <x v="4"/>
    <n v="6"/>
    <x v="2"/>
    <x v="0"/>
  </r>
  <r>
    <s v="TNG101G05"/>
    <s v="4450737108"/>
    <s v="N"/>
    <s v="Transit"/>
    <s v="BEARING-INSERT PLASTIC"/>
    <n v="35"/>
    <n v="2.4300000000000002"/>
    <n v="0"/>
    <x v="7"/>
    <n v="85.050000000000011"/>
    <n v="0.23592233009708741"/>
    <x v="4"/>
    <n v="6"/>
    <x v="2"/>
    <x v="0"/>
  </r>
  <r>
    <s v="TNG101G05"/>
    <s v="4450737514"/>
    <s v="N"/>
    <s v="Transit"/>
    <s v="LINE PICK ASSY"/>
    <n v="1"/>
    <n v="283.07"/>
    <n v="0"/>
    <x v="7"/>
    <n v="283.07"/>
    <n v="0.78521497919556171"/>
    <x v="4"/>
    <n v="6"/>
    <x v="2"/>
    <x v="0"/>
  </r>
  <r>
    <s v="TNG101G05"/>
    <s v="4450738290"/>
    <s v="N"/>
    <s v="Transit"/>
    <s v="GEAR-26T IDLER"/>
    <n v="1"/>
    <n v="5.86"/>
    <n v="0"/>
    <x v="7"/>
    <n v="5.86"/>
    <n v="1.6255201109570041E-2"/>
    <x v="4"/>
    <n v="6"/>
    <x v="2"/>
    <x v="0"/>
  </r>
  <r>
    <s v="TNG101G05"/>
    <s v="4450773447"/>
    <s v="N"/>
    <s v="Transit"/>
    <s v="AIR FILTER"/>
    <n v="1"/>
    <n v="0"/>
    <n v="0"/>
    <x v="7"/>
    <n v="0"/>
    <n v="0"/>
    <x v="4"/>
    <n v="6"/>
    <x v="2"/>
    <x v="0"/>
  </r>
  <r>
    <s v="TNG101G05"/>
    <s v="6038001864"/>
    <s v="N"/>
    <s v="Transit"/>
    <s v="GLOVES SURGICAL - XLG 100"/>
    <n v="2"/>
    <n v="8149.55"/>
    <n v="0"/>
    <x v="7"/>
    <n v="16299.1"/>
    <n v="45.2124826629681"/>
    <x v="4"/>
    <n v="6"/>
    <x v="2"/>
    <x v="0"/>
  </r>
  <r>
    <s v="TNG101G05"/>
    <s v="6039015542"/>
    <s v="N"/>
    <s v="Transit"/>
    <s v="1 = 50 MASKS-SURGICAL TYPE"/>
    <n v="1"/>
    <n v="12253.5"/>
    <n v="0"/>
    <x v="7"/>
    <n v="12253.5"/>
    <n v="33.990291262135919"/>
    <x v="4"/>
    <n v="6"/>
    <x v="2"/>
    <x v="0"/>
  </r>
  <r>
    <s v="TNG101G12"/>
    <s v="4450726253"/>
    <s v="N"/>
    <s v="Transit"/>
    <s v="S2 GEAR 22T SNAP FIT"/>
    <n v="1"/>
    <n v="0.43"/>
    <n v="0"/>
    <x v="1"/>
    <n v="0.43"/>
    <n v="1.1927877947295422E-3"/>
    <x v="4"/>
    <n v="5"/>
    <x v="2"/>
    <x v="0"/>
  </r>
  <r>
    <s v="TNG101G12"/>
    <s v="4450737108"/>
    <s v="N"/>
    <s v="Transit"/>
    <s v="BEARING-INSERT PLASTIC"/>
    <n v="28"/>
    <n v="2.4300000000000002"/>
    <n v="0"/>
    <x v="1"/>
    <n v="68.040000000000006"/>
    <n v="0.18873786407766993"/>
    <x v="4"/>
    <n v="5"/>
    <x v="2"/>
    <x v="0"/>
  </r>
  <r>
    <s v="TNG101G12"/>
    <s v="4450737514"/>
    <s v="N"/>
    <s v="Transit"/>
    <s v="LINE PICK ASSY"/>
    <n v="6"/>
    <n v="283.07"/>
    <n v="0"/>
    <x v="1"/>
    <n v="1698.42"/>
    <n v="4.7112898751733709"/>
    <x v="4"/>
    <n v="5"/>
    <x v="2"/>
    <x v="0"/>
  </r>
  <r>
    <s v="TNG101G12"/>
    <s v="4450741309"/>
    <s v="N"/>
    <s v="Transit"/>
    <s v="S2 PULLEY GEAR ASSY 30T/26G"/>
    <n v="1"/>
    <n v="7.38"/>
    <n v="0"/>
    <x v="1"/>
    <n v="7.38"/>
    <n v="2.0471567267683771E-2"/>
    <x v="4"/>
    <n v="5"/>
    <x v="2"/>
    <x v="0"/>
  </r>
  <r>
    <s v="TNG101G12"/>
    <s v="4450754660"/>
    <s v="N"/>
    <s v="Transit"/>
    <s v="S2 IDLER GEAR 42T-SNAP"/>
    <n v="3"/>
    <n v="87.16"/>
    <n v="0"/>
    <x v="1"/>
    <n v="261.48"/>
    <n v="0.72532593619972263"/>
    <x v="4"/>
    <n v="5"/>
    <x v="2"/>
    <x v="0"/>
  </r>
  <r>
    <s v="TNG101G12"/>
    <s v="6038001864"/>
    <s v="N"/>
    <s v="Transit"/>
    <s v="GLOVES SURGICAL - XLG 100"/>
    <n v="2"/>
    <n v="8149.55"/>
    <n v="0"/>
    <x v="1"/>
    <n v="16299.1"/>
    <n v="45.2124826629681"/>
    <x v="4"/>
    <n v="5"/>
    <x v="2"/>
    <x v="0"/>
  </r>
  <r>
    <s v="TNG101G12"/>
    <s v="6039015542"/>
    <s v="N"/>
    <s v="Transit"/>
    <s v="1 = 50 MASKS-SURGICAL TYPE"/>
    <n v="1"/>
    <n v="12253.5"/>
    <n v="0"/>
    <x v="1"/>
    <n v="12253.5"/>
    <n v="33.990291262135919"/>
    <x v="4"/>
    <n v="5"/>
    <x v="2"/>
    <x v="0"/>
  </r>
  <r>
    <s v="TNG101G14"/>
    <s v="4450707660"/>
    <s v="Y"/>
    <s v="Transit"/>
    <s v="DOUBLE PICK ASSY"/>
    <n v="1"/>
    <n v="94734.66"/>
    <n v="0.03"/>
    <x v="1"/>
    <n v="94734.66"/>
    <n v="262.78693481276008"/>
    <x v="4"/>
    <n v="5"/>
    <x v="2"/>
    <x v="0"/>
  </r>
  <r>
    <s v="TNG101G17"/>
    <s v="4450587791"/>
    <s v="N"/>
    <s v="Transit"/>
    <s v="GEAR-IDLER 42 TOOTH WHITE"/>
    <n v="3"/>
    <n v="33.51"/>
    <n v="0"/>
    <x v="97"/>
    <n v="100.53"/>
    <n v="0.27886269070735092"/>
    <x v="4"/>
    <n v="493"/>
    <x v="2"/>
    <x v="0"/>
  </r>
  <r>
    <s v="TNG101G17"/>
    <s v="4450632944"/>
    <s v="N"/>
    <s v="Transit"/>
    <s v="PULLEY-18G GT"/>
    <n v="1"/>
    <n v="2.08"/>
    <n v="0"/>
    <x v="97"/>
    <n v="2.08"/>
    <n v="5.7697642163661586E-3"/>
    <x v="4"/>
    <n v="493"/>
    <x v="2"/>
    <x v="0"/>
  </r>
  <r>
    <s v="TNG101G17"/>
    <s v="4450667278"/>
    <s v="N"/>
    <s v="Transit"/>
    <s v="DRIVE SEGMENT-ASSY"/>
    <n v="2"/>
    <n v="65.36"/>
    <n v="0"/>
    <x v="143"/>
    <n v="130.72"/>
    <n v="0.36260748959778083"/>
    <x v="4"/>
    <n v="504"/>
    <x v="2"/>
    <x v="0"/>
  </r>
  <r>
    <s v="TNG101G17"/>
    <s v="4450688274"/>
    <s v="Y"/>
    <s v="Transit"/>
    <s v="ASSY - S1 R/A PRESENTER (LONG)"/>
    <n v="1"/>
    <n v="137664.66"/>
    <n v="0.121"/>
    <x v="12"/>
    <n v="137664.66"/>
    <n v="381.87179195561725"/>
    <x v="4"/>
    <n v="4"/>
    <x v="2"/>
    <x v="0"/>
  </r>
  <r>
    <s v="TNG101G17"/>
    <s v="4450737514"/>
    <s v="N"/>
    <s v="Transit"/>
    <s v="LINE PICK ASSY"/>
    <n v="2"/>
    <n v="283.07"/>
    <n v="0"/>
    <x v="35"/>
    <n v="566.14"/>
    <n v="1.5704299583911234"/>
    <x v="4"/>
    <n v="209"/>
    <x v="2"/>
    <x v="0"/>
  </r>
  <r>
    <s v="TNG101G17"/>
    <s v="4450757206"/>
    <s v="N"/>
    <s v="Transit"/>
    <s v="S2 DISPENSER CONTROL BOARD - T"/>
    <n v="1"/>
    <n v="39102.17"/>
    <n v="0"/>
    <x v="1"/>
    <n v="39102.17"/>
    <n v="108.4664909847434"/>
    <x v="4"/>
    <n v="5"/>
    <x v="2"/>
    <x v="0"/>
  </r>
  <r>
    <s v="TNG101G17"/>
    <s v="6038001864"/>
    <s v="N"/>
    <s v="Transit"/>
    <s v="GLOVES SURGICAL - XLG 100"/>
    <n v="2"/>
    <n v="8149.55"/>
    <n v="0"/>
    <x v="1"/>
    <n v="16299.1"/>
    <n v="45.2124826629681"/>
    <x v="4"/>
    <n v="5"/>
    <x v="2"/>
    <x v="0"/>
  </r>
  <r>
    <s v="TNG101G17"/>
    <s v="6039015542"/>
    <s v="N"/>
    <s v="Transit"/>
    <s v="1 = 50 MASKS-SURGICAL TYPE"/>
    <n v="1"/>
    <n v="12253.5"/>
    <n v="0"/>
    <x v="1"/>
    <n v="12253.5"/>
    <n v="33.990291262135919"/>
    <x v="4"/>
    <n v="5"/>
    <x v="2"/>
    <x v="0"/>
  </r>
  <r>
    <s v="TNG101G18"/>
    <s v="0090031091"/>
    <s v="N"/>
    <s v="Transit"/>
    <s v="BELT SYNCHRONOUS (54T FHT-3 X"/>
    <n v="1"/>
    <n v="0.46"/>
    <n v="0"/>
    <x v="7"/>
    <n v="0.46"/>
    <n v="1.2760055478502081E-3"/>
    <x v="4"/>
    <n v="6"/>
    <x v="2"/>
    <x v="0"/>
  </r>
  <r>
    <s v="TNG101G18"/>
    <s v="6038001864"/>
    <s v="N"/>
    <s v="Transit"/>
    <s v="GLOVES SURGICAL - XLG 100"/>
    <n v="2"/>
    <n v="8149.55"/>
    <n v="0"/>
    <x v="7"/>
    <n v="16299.1"/>
    <n v="45.2124826629681"/>
    <x v="4"/>
    <n v="6"/>
    <x v="2"/>
    <x v="0"/>
  </r>
  <r>
    <s v="TNG101G18"/>
    <s v="6039015542"/>
    <s v="N"/>
    <s v="Transit"/>
    <s v="1 = 50 MASKS-SURGICAL TYPE"/>
    <n v="1"/>
    <n v="12253.5"/>
    <n v="0"/>
    <x v="7"/>
    <n v="12253.5"/>
    <n v="33.990291262135919"/>
    <x v="4"/>
    <n v="6"/>
    <x v="2"/>
    <x v="0"/>
  </r>
  <r>
    <s v="TNG101G20"/>
    <s v="0090002370"/>
    <s v="N"/>
    <s v="Transit"/>
    <s v="CLIP-EXE M ID  9.00 X  1.00"/>
    <n v="10"/>
    <n v="0.78"/>
    <n v="0"/>
    <x v="7"/>
    <n v="7.8000000000000007"/>
    <n v="2.1636615811373095E-2"/>
    <x v="4"/>
    <n v="6"/>
    <x v="2"/>
    <x v="0"/>
  </r>
  <r>
    <s v="TNG101G20"/>
    <s v="0090007773"/>
    <s v="N"/>
    <s v="Transit"/>
    <s v="RING-RETAINING CRESENT"/>
    <n v="28"/>
    <n v="2.11"/>
    <n v="0"/>
    <x v="7"/>
    <n v="59.08"/>
    <n v="0.16388349514563105"/>
    <x v="4"/>
    <n v="6"/>
    <x v="2"/>
    <x v="0"/>
  </r>
  <r>
    <s v="TNG101G20"/>
    <s v="0090007844"/>
    <s v="N"/>
    <s v="Transit"/>
    <s v="TEE-EQUAL"/>
    <n v="4"/>
    <n v="24"/>
    <n v="0"/>
    <x v="7"/>
    <n v="96"/>
    <n v="0.26629680998613037"/>
    <x v="4"/>
    <n v="6"/>
    <x v="2"/>
    <x v="0"/>
  </r>
  <r>
    <s v="TNG101G20"/>
    <s v="0090022326"/>
    <s v="N"/>
    <s v="Transit"/>
    <s v="IMCRW CONTACT SET"/>
    <n v="1"/>
    <n v="31274.38"/>
    <n v="0"/>
    <x v="7"/>
    <n v="31274.38"/>
    <n v="86.752787794729542"/>
    <x v="4"/>
    <n v="6"/>
    <x v="2"/>
    <x v="0"/>
  </r>
  <r>
    <s v="TNG101G20"/>
    <s v="0090029701"/>
    <s v="N"/>
    <s v="Transit"/>
    <s v="140T FHT-3 NF TIMING BELT"/>
    <n v="2"/>
    <n v="32.909999999999997"/>
    <n v="0"/>
    <x v="7"/>
    <n v="65.819999999999993"/>
    <n v="0.18257975034674062"/>
    <x v="4"/>
    <n v="6"/>
    <x v="2"/>
    <x v="0"/>
  </r>
  <r>
    <s v="TNG101G20"/>
    <s v="0090029702"/>
    <s v="N"/>
    <s v="Transit"/>
    <s v="84T FHT-3 NF TIMING BELT"/>
    <n v="2"/>
    <n v="0"/>
    <n v="0"/>
    <x v="7"/>
    <n v="0"/>
    <n v="0"/>
    <x v="4"/>
    <n v="6"/>
    <x v="2"/>
    <x v="0"/>
  </r>
  <r>
    <s v="TNG101G20"/>
    <s v="0090031091"/>
    <s v="N"/>
    <s v="Transit"/>
    <s v="BELT SYNCHRONOUS (54T FHT-3 X"/>
    <n v="1"/>
    <n v="0.46"/>
    <n v="0"/>
    <x v="7"/>
    <n v="0.46"/>
    <n v="1.2760055478502081E-3"/>
    <x v="4"/>
    <n v="6"/>
    <x v="2"/>
    <x v="0"/>
  </r>
  <r>
    <s v="TNG101G20"/>
    <s v="0090031376"/>
    <s v="N"/>
    <s v="Transit"/>
    <s v="S2 SUCTION CUP RED"/>
    <n v="100"/>
    <n v="16.71"/>
    <n v="0"/>
    <x v="7"/>
    <n v="1671"/>
    <n v="4.6352288488210815"/>
    <x v="4"/>
    <n v="6"/>
    <x v="2"/>
    <x v="0"/>
  </r>
  <r>
    <s v="TNG101G20"/>
    <s v="0090035910"/>
    <s v="N"/>
    <s v="Transit"/>
    <s v="S2 SUCTION CUP BLUE"/>
    <n v="100"/>
    <n v="0"/>
    <n v="0"/>
    <x v="7"/>
    <n v="0"/>
    <n v="0"/>
    <x v="4"/>
    <n v="6"/>
    <x v="2"/>
    <x v="0"/>
  </r>
  <r>
    <s v="TNG101G20"/>
    <s v="4450587746"/>
    <s v="N"/>
    <s v="Transit"/>
    <s v="HUB-PICK LINE"/>
    <n v="4"/>
    <n v="3.12"/>
    <n v="0"/>
    <x v="7"/>
    <n v="12.48"/>
    <n v="3.4618585298196947E-2"/>
    <x v="4"/>
    <n v="6"/>
    <x v="2"/>
    <x v="0"/>
  </r>
  <r>
    <s v="TNG101G20"/>
    <s v="4450587791"/>
    <s v="N"/>
    <s v="Transit"/>
    <s v="GEAR-IDLER 42 TOOTH WHITE"/>
    <n v="3"/>
    <n v="33.51"/>
    <n v="0"/>
    <x v="7"/>
    <n v="100.53"/>
    <n v="0.27886269070735092"/>
    <x v="4"/>
    <n v="6"/>
    <x v="2"/>
    <x v="0"/>
  </r>
  <r>
    <s v="TNG101G20"/>
    <s v="4450587806"/>
    <s v="N"/>
    <s v="Transit"/>
    <s v="GEAR-DRIVE 36T-5W"/>
    <n v="8"/>
    <n v="1.91"/>
    <n v="0"/>
    <x v="7"/>
    <n v="15.28"/>
    <n v="4.238557558945908E-2"/>
    <x v="4"/>
    <n v="6"/>
    <x v="2"/>
    <x v="0"/>
  </r>
  <r>
    <s v="TNG101G20"/>
    <s v="4450587807"/>
    <s v="N"/>
    <s v="Transit"/>
    <s v="GEAR-DRIVE 48T-5W"/>
    <n v="4"/>
    <n v="0.14000000000000001"/>
    <n v="0"/>
    <x v="7"/>
    <n v="0.56000000000000005"/>
    <n v="1.5533980582524273E-3"/>
    <x v="4"/>
    <n v="6"/>
    <x v="2"/>
    <x v="0"/>
  </r>
  <r>
    <s v="TNG101G20"/>
    <s v="4450587809"/>
    <s v="N"/>
    <s v="Transit"/>
    <s v="GEAR-IDLER 36T-5W"/>
    <n v="7"/>
    <n v="8.68"/>
    <n v="0"/>
    <x v="7"/>
    <n v="60.76"/>
    <n v="0.16854368932038835"/>
    <x v="4"/>
    <n v="6"/>
    <x v="2"/>
    <x v="0"/>
  </r>
  <r>
    <s v="TNG101G20"/>
    <s v="4450612449"/>
    <s v="N"/>
    <s v="Transit"/>
    <s v="FILTER-ASSEMBLY"/>
    <n v="20"/>
    <n v="26.76"/>
    <n v="0"/>
    <x v="7"/>
    <n v="535.20000000000005"/>
    <n v="1.4846047156726769"/>
    <x v="4"/>
    <n v="6"/>
    <x v="2"/>
    <x v="0"/>
  </r>
  <r>
    <s v="TNG101G20"/>
    <s v="4450632944"/>
    <s v="N"/>
    <s v="Transit"/>
    <s v="PULLEY-18G GT"/>
    <n v="1"/>
    <n v="2.08"/>
    <n v="0"/>
    <x v="7"/>
    <n v="2.08"/>
    <n v="5.7697642163661586E-3"/>
    <x v="4"/>
    <n v="6"/>
    <x v="2"/>
    <x v="0"/>
  </r>
  <r>
    <s v="TNG101G20"/>
    <s v="4450633963"/>
    <s v="N"/>
    <s v="Transit"/>
    <s v="GEAR-36T DRIVE"/>
    <n v="4"/>
    <n v="4.57"/>
    <n v="0"/>
    <x v="7"/>
    <n v="18.28"/>
    <n v="5.0707350901525665E-2"/>
    <x v="4"/>
    <n v="6"/>
    <x v="2"/>
    <x v="0"/>
  </r>
  <r>
    <s v="TNG101G20"/>
    <s v="4450667278"/>
    <s v="N"/>
    <s v="Transit"/>
    <s v="DRIVE SEGMENT-ASSY"/>
    <n v="3"/>
    <n v="65.36"/>
    <n v="0"/>
    <x v="7"/>
    <n v="196.07999999999998"/>
    <n v="0.54391123439667122"/>
    <x v="4"/>
    <n v="6"/>
    <x v="2"/>
    <x v="0"/>
  </r>
  <r>
    <s v="TNG101G20"/>
    <s v="4450684697"/>
    <s v="N"/>
    <s v="Transit"/>
    <s v="LATCH-MOULDED CASSETTE"/>
    <n v="8"/>
    <n v="2.19"/>
    <n v="0"/>
    <x v="7"/>
    <n v="17.52"/>
    <n v="4.8599167822468793E-2"/>
    <x v="4"/>
    <n v="6"/>
    <x v="2"/>
    <x v="0"/>
  </r>
  <r>
    <s v="TNG101G20"/>
    <s v="4450689620"/>
    <s v="N"/>
    <s v="Transit"/>
    <s v="LVDT SENSOR ASSY"/>
    <n v="1"/>
    <n v="11046.78"/>
    <n v="0"/>
    <x v="7"/>
    <n v="11046.78"/>
    <n v="30.642940360610265"/>
    <x v="4"/>
    <n v="6"/>
    <x v="2"/>
    <x v="0"/>
  </r>
  <r>
    <s v="TNG101G20"/>
    <s v="4450690153"/>
    <s v="N"/>
    <s v="Transit"/>
    <s v="SPRING-TORSION"/>
    <n v="2"/>
    <n v="0"/>
    <n v="0"/>
    <x v="7"/>
    <n v="0"/>
    <n v="0"/>
    <x v="4"/>
    <n v="6"/>
    <x v="2"/>
    <x v="0"/>
  </r>
  <r>
    <s v="TNG101G20"/>
    <s v="4450737503"/>
    <s v="N"/>
    <s v="Transit"/>
    <s v="DRIVE-CLUSTER ASSY"/>
    <n v="4"/>
    <n v="21.51"/>
    <n v="0"/>
    <x v="7"/>
    <n v="86.04"/>
    <n v="0.23866851595006935"/>
    <x v="4"/>
    <n v="6"/>
    <x v="2"/>
    <x v="0"/>
  </r>
  <r>
    <s v="TNG101G20"/>
    <s v="4450737514"/>
    <s v="N"/>
    <s v="Transit"/>
    <s v="LINE PICK ASSY"/>
    <n v="8"/>
    <n v="283.07"/>
    <n v="0"/>
    <x v="7"/>
    <n v="2264.56"/>
    <n v="6.2817198335644937"/>
    <x v="4"/>
    <n v="6"/>
    <x v="2"/>
    <x v="0"/>
  </r>
  <r>
    <s v="TNG101G20"/>
    <s v="4450737575"/>
    <s v="N"/>
    <s v="Transit"/>
    <s v="GEAR 26T/5 WIDE (DRIVE)"/>
    <n v="1"/>
    <n v="12.52"/>
    <n v="0"/>
    <x v="7"/>
    <n v="12.52"/>
    <n v="3.4729542302357835E-2"/>
    <x v="4"/>
    <n v="6"/>
    <x v="2"/>
    <x v="0"/>
  </r>
  <r>
    <s v="TNG101G20"/>
    <s v="4450738290"/>
    <s v="N"/>
    <s v="Transit"/>
    <s v="GEAR-26T IDLER"/>
    <n v="2"/>
    <n v="5.86"/>
    <n v="0"/>
    <x v="7"/>
    <n v="11.72"/>
    <n v="3.2510402219140082E-2"/>
    <x v="4"/>
    <n v="6"/>
    <x v="2"/>
    <x v="0"/>
  </r>
  <r>
    <s v="TNG101G20"/>
    <s v="4450754811"/>
    <s v="N"/>
    <s v="Transit"/>
    <s v="S1 DISPENSER CONTROL BOARD - T"/>
    <n v="1"/>
    <n v="21891.31"/>
    <n v="0"/>
    <x v="7"/>
    <n v="21891.31"/>
    <n v="60.724854368932043"/>
    <x v="4"/>
    <n v="6"/>
    <x v="2"/>
    <x v="0"/>
  </r>
  <r>
    <s v="TNG101G20"/>
    <s v="4450761527"/>
    <s v="N"/>
    <s v="Transit"/>
    <s v="IDLER ROLL - CARRIAGE"/>
    <n v="4"/>
    <n v="6.11"/>
    <n v="0"/>
    <x v="7"/>
    <n v="24.44"/>
    <n v="6.7794729542302368E-2"/>
    <x v="4"/>
    <n v="6"/>
    <x v="2"/>
    <x v="0"/>
  </r>
  <r>
    <s v="TNG101G20"/>
    <s v="4450776990"/>
    <s v="N"/>
    <s v="Transit"/>
    <s v="S2 ASSY - VACUUM PUMP"/>
    <n v="2"/>
    <n v="2137.73"/>
    <n v="0"/>
    <x v="7"/>
    <n v="4275.46"/>
    <n v="11.859805825242718"/>
    <x v="4"/>
    <n v="6"/>
    <x v="2"/>
    <x v="0"/>
  </r>
  <r>
    <s v="TNG101G20"/>
    <s v="6038001864"/>
    <s v="N"/>
    <s v="Transit"/>
    <s v="GLOVES SURGICAL - XLG 100"/>
    <n v="2"/>
    <n v="8149.55"/>
    <n v="0"/>
    <x v="6"/>
    <n v="16299.1"/>
    <n v="45.2124826629681"/>
    <x v="4"/>
    <n v="7"/>
    <x v="2"/>
    <x v="0"/>
  </r>
  <r>
    <s v="TNG101G20"/>
    <s v="6039015542"/>
    <s v="N"/>
    <s v="Transit"/>
    <s v="1 = 50 MASKS-SURGICAL TYPE"/>
    <n v="1"/>
    <n v="12253.5"/>
    <n v="0"/>
    <x v="6"/>
    <n v="12253.5"/>
    <n v="33.990291262135919"/>
    <x v="4"/>
    <n v="7"/>
    <x v="2"/>
    <x v="0"/>
  </r>
  <r>
    <s v="TNG101G20"/>
    <s v="9980911782"/>
    <s v="N"/>
    <s v="Transit"/>
    <s v="BELT TRANSPORT 1 = 1 FOR 5877"/>
    <n v="1"/>
    <n v="4545.2299999999996"/>
    <n v="0"/>
    <x v="7"/>
    <n v="4545.2299999999996"/>
    <n v="12.608127600554784"/>
    <x v="4"/>
    <n v="6"/>
    <x v="2"/>
    <x v="0"/>
  </r>
  <r>
    <s v="TNG101G20"/>
    <s v="9980914467"/>
    <s v="N"/>
    <s v="Transit"/>
    <s v="MOTOR- CARD READER NU-MCRW"/>
    <n v="1"/>
    <n v="9249.18"/>
    <n v="0"/>
    <x v="7"/>
    <n v="9249.18"/>
    <n v="25.656532593619971"/>
    <x v="4"/>
    <n v="6"/>
    <x v="2"/>
    <x v="0"/>
  </r>
  <r>
    <s v="TNG101G21"/>
    <s v="0090026396"/>
    <s v="N"/>
    <s v="Transit"/>
    <s v="BELT SYNCHRONOUS (510-3MR-10 N"/>
    <n v="6"/>
    <n v="0"/>
    <n v="0"/>
    <x v="6"/>
    <n v="0"/>
    <n v="0"/>
    <x v="4"/>
    <n v="7"/>
    <x v="2"/>
    <x v="0"/>
  </r>
  <r>
    <s v="TNG101G21"/>
    <s v="4450737108"/>
    <s v="N"/>
    <s v="Transit"/>
    <s v="BEARING-INSERT PLASTIC"/>
    <n v="6"/>
    <n v="2.4300000000000002"/>
    <n v="0"/>
    <x v="6"/>
    <n v="14.580000000000002"/>
    <n v="4.0443828016643556E-2"/>
    <x v="4"/>
    <n v="7"/>
    <x v="2"/>
    <x v="0"/>
  </r>
  <r>
    <s v="TNG101G21"/>
    <s v="4450773447"/>
    <s v="N"/>
    <s v="Transit"/>
    <s v="AIR FILTER"/>
    <n v="2"/>
    <n v="0"/>
    <n v="0"/>
    <x v="6"/>
    <n v="0"/>
    <n v="0"/>
    <x v="4"/>
    <n v="7"/>
    <x v="2"/>
    <x v="0"/>
  </r>
  <r>
    <s v="TNG101G21"/>
    <s v="6038001864"/>
    <s v="N"/>
    <s v="Transit"/>
    <s v="GLOVES SURGICAL - XLG 100"/>
    <n v="2"/>
    <n v="8149.55"/>
    <n v="0"/>
    <x v="6"/>
    <n v="16299.1"/>
    <n v="45.2124826629681"/>
    <x v="4"/>
    <n v="7"/>
    <x v="2"/>
    <x v="0"/>
  </r>
  <r>
    <s v="TNG101G21"/>
    <s v="6039015542"/>
    <s v="N"/>
    <s v="Transit"/>
    <s v="1 = 50 MASKS-SURGICAL TYPE"/>
    <n v="1"/>
    <n v="12253.5"/>
    <n v="0"/>
    <x v="6"/>
    <n v="12253.5"/>
    <n v="33.990291262135919"/>
    <x v="4"/>
    <n v="7"/>
    <x v="2"/>
    <x v="0"/>
  </r>
  <r>
    <s v="TNG101H05"/>
    <s v="4450736562"/>
    <s v="N"/>
    <s v="Transit"/>
    <s v="ASSY - REFERENCE EDGE FRU"/>
    <n v="1"/>
    <n v="7147.38"/>
    <n v="0"/>
    <x v="1"/>
    <n v="7147.38"/>
    <n v="19.826296809986129"/>
    <x v="4"/>
    <n v="5"/>
    <x v="2"/>
    <x v="0"/>
  </r>
  <r>
    <s v="TNG101H05"/>
    <s v="4450769743"/>
    <s v="Y"/>
    <s v="Transit"/>
    <s v="RA CARRIAGE ASSY"/>
    <n v="1"/>
    <n v="37661.660000000003"/>
    <n v="0"/>
    <x v="12"/>
    <n v="37661.660000000003"/>
    <n v="104.47062413314842"/>
    <x v="4"/>
    <n v="4"/>
    <x v="2"/>
    <x v="0"/>
  </r>
  <r>
    <s v="TNG101H06"/>
    <s v="0090026396"/>
    <s v="N"/>
    <s v="Transit"/>
    <s v="BELT SYNCHRONOUS (510-3MR-10 N"/>
    <n v="6"/>
    <n v="0"/>
    <n v="0"/>
    <x v="61"/>
    <n v="0"/>
    <n v="0"/>
    <x v="4"/>
    <n v="11"/>
    <x v="2"/>
    <x v="0"/>
  </r>
  <r>
    <s v="TNG101H06"/>
    <s v="0090028982"/>
    <s v="N"/>
    <s v="Transit"/>
    <s v="NEMO IC BLOCK"/>
    <n v="1"/>
    <n v="22458.39"/>
    <n v="0"/>
    <x v="61"/>
    <n v="22458.39"/>
    <n v="62.297891816920945"/>
    <x v="4"/>
    <n v="11"/>
    <x v="2"/>
    <x v="0"/>
  </r>
  <r>
    <s v="TNG101H06"/>
    <s v="0090031091"/>
    <s v="N"/>
    <s v="Transit"/>
    <s v="BELT SYNCHRONOUS (54T FHT-3 X"/>
    <n v="1"/>
    <n v="0.46"/>
    <n v="0"/>
    <x v="61"/>
    <n v="0.46"/>
    <n v="1.2760055478502081E-3"/>
    <x v="4"/>
    <n v="11"/>
    <x v="2"/>
    <x v="0"/>
  </r>
  <r>
    <s v="TNG101H06"/>
    <s v="4450612449"/>
    <s v="N"/>
    <s v="Transit"/>
    <s v="FILTER-ASSEMBLY"/>
    <n v="1"/>
    <n v="26.76"/>
    <n v="0"/>
    <x v="61"/>
    <n v="26.76"/>
    <n v="7.4230235783633844E-2"/>
    <x v="4"/>
    <n v="11"/>
    <x v="2"/>
    <x v="0"/>
  </r>
  <r>
    <s v="TNG101H06"/>
    <s v="4450704484"/>
    <s v="Y"/>
    <s v="Transit"/>
    <s v="U-IMCRW 3 TK HICO WITH SMART -"/>
    <n v="2"/>
    <n v="124886.85"/>
    <n v="0"/>
    <x v="1"/>
    <n v="249773.7"/>
    <n v="692.85353675450767"/>
    <x v="4"/>
    <n v="5"/>
    <x v="2"/>
    <x v="0"/>
  </r>
  <r>
    <s v="TNG101H06"/>
    <s v="4450707660"/>
    <s v="Y"/>
    <s v="Transit"/>
    <s v="DOUBLE PICK ASSY"/>
    <n v="1"/>
    <n v="94734.66"/>
    <n v="0.03"/>
    <x v="1"/>
    <n v="94734.66"/>
    <n v="262.78693481276008"/>
    <x v="4"/>
    <n v="5"/>
    <x v="2"/>
    <x v="0"/>
  </r>
  <r>
    <s v="TNG101H06"/>
    <s v="4450737108"/>
    <s v="N"/>
    <s v="Transit"/>
    <s v="BEARING-INSERT PLASTIC"/>
    <n v="54"/>
    <n v="2.4300000000000002"/>
    <n v="0"/>
    <x v="61"/>
    <n v="131.22"/>
    <n v="0.36399445214979192"/>
    <x v="4"/>
    <n v="11"/>
    <x v="2"/>
    <x v="0"/>
  </r>
  <r>
    <s v="TNG101H06"/>
    <s v="4450737514"/>
    <s v="N"/>
    <s v="Transit"/>
    <s v="LINE PICK ASSY"/>
    <n v="8"/>
    <n v="283.07"/>
    <n v="0"/>
    <x v="61"/>
    <n v="2264.56"/>
    <n v="6.2817198335644937"/>
    <x v="4"/>
    <n v="11"/>
    <x v="2"/>
    <x v="0"/>
  </r>
  <r>
    <s v="TNG101H06"/>
    <s v="4450761527"/>
    <s v="N"/>
    <s v="Transit"/>
    <s v="IDLER ROLL - CARRIAGE"/>
    <n v="4"/>
    <n v="6.11"/>
    <n v="0"/>
    <x v="61"/>
    <n v="24.44"/>
    <n v="6.7794729542302368E-2"/>
    <x v="4"/>
    <n v="11"/>
    <x v="2"/>
    <x v="0"/>
  </r>
  <r>
    <s v="TNG101H06"/>
    <s v="6038001864"/>
    <s v="N"/>
    <s v="Transit"/>
    <s v="GLOVES SURGICAL - XLG 100"/>
    <n v="2"/>
    <n v="8149.55"/>
    <n v="0"/>
    <x v="61"/>
    <n v="16299.1"/>
    <n v="45.2124826629681"/>
    <x v="4"/>
    <n v="11"/>
    <x v="2"/>
    <x v="0"/>
  </r>
  <r>
    <s v="TNG101H06"/>
    <s v="6038005702"/>
    <s v="N"/>
    <s v="Transit"/>
    <s v="(50LABELS) BOOK-GLOBAL RETURN"/>
    <n v="1"/>
    <n v="2296.64"/>
    <n v="0"/>
    <x v="61"/>
    <n v="2296.64"/>
    <n v="6.3707073509015251"/>
    <x v="4"/>
    <n v="11"/>
    <x v="2"/>
    <x v="0"/>
  </r>
  <r>
    <s v="TNG101H06"/>
    <s v="6039015542"/>
    <s v="N"/>
    <s v="Transit"/>
    <s v="1 = 50 MASKS-SURGICAL TYPE"/>
    <n v="1"/>
    <n v="12253.5"/>
    <n v="0"/>
    <x v="61"/>
    <n v="12253.5"/>
    <n v="33.990291262135919"/>
    <x v="4"/>
    <n v="11"/>
    <x v="2"/>
    <x v="0"/>
  </r>
  <r>
    <s v="TNG101H07"/>
    <s v="0090026396"/>
    <s v="N"/>
    <s v="Transit"/>
    <s v="BELT SYNCHRONOUS (510-3MR-10 N"/>
    <n v="6"/>
    <n v="0"/>
    <n v="0"/>
    <x v="7"/>
    <n v="0"/>
    <n v="0"/>
    <x v="4"/>
    <n v="6"/>
    <x v="2"/>
    <x v="0"/>
  </r>
  <r>
    <s v="TNG101H07"/>
    <s v="0090035910"/>
    <s v="N"/>
    <s v="Transit"/>
    <s v="S2 SUCTION CUP BLUE"/>
    <n v="100"/>
    <n v="0"/>
    <n v="0"/>
    <x v="7"/>
    <n v="0"/>
    <n v="0"/>
    <x v="4"/>
    <n v="6"/>
    <x v="2"/>
    <x v="0"/>
  </r>
  <r>
    <s v="TNG101H07"/>
    <s v="4450684697"/>
    <s v="N"/>
    <s v="Transit"/>
    <s v="LATCH-MOULDED CASSETTE"/>
    <n v="1"/>
    <n v="2.19"/>
    <n v="0"/>
    <x v="7"/>
    <n v="2.19"/>
    <n v="6.0748959778085991E-3"/>
    <x v="4"/>
    <n v="6"/>
    <x v="2"/>
    <x v="0"/>
  </r>
  <r>
    <s v="TNG101H07"/>
    <s v="4450729526"/>
    <s v="N"/>
    <s v="Transit"/>
    <s v="S2 G WHEEL DRIVE GEAR 36T"/>
    <n v="1"/>
    <n v="2.4500000000000002"/>
    <n v="0"/>
    <x v="7"/>
    <n v="2.4500000000000002"/>
    <n v="6.7961165048543697E-3"/>
    <x v="4"/>
    <n v="6"/>
    <x v="2"/>
    <x v="0"/>
  </r>
  <r>
    <s v="TNG101H07"/>
    <s v="4450741309"/>
    <s v="N"/>
    <s v="Transit"/>
    <s v="S2 PULLEY GEAR ASSY 30T/26G"/>
    <n v="1"/>
    <n v="7.38"/>
    <n v="0"/>
    <x v="7"/>
    <n v="7.38"/>
    <n v="2.0471567267683771E-2"/>
    <x v="4"/>
    <n v="6"/>
    <x v="2"/>
    <x v="0"/>
  </r>
  <r>
    <s v="TNG101H07"/>
    <s v="4450752222"/>
    <s v="N"/>
    <s v="Transit"/>
    <s v="UNIVERSAL MISC I/F BOARD - TOP"/>
    <n v="1"/>
    <n v="14668.24"/>
    <n v="0"/>
    <x v="1"/>
    <n v="14668.24"/>
    <n v="40.688599167822467"/>
    <x v="4"/>
    <n v="5"/>
    <x v="2"/>
    <x v="0"/>
  </r>
  <r>
    <s v="TNG101H07"/>
    <s v="4450753508"/>
    <s v="Y"/>
    <s v="Transit"/>
    <s v="S2 - SNT TLA ASSY"/>
    <n v="1"/>
    <n v="47084.11"/>
    <n v="0"/>
    <x v="1"/>
    <n v="47084.11"/>
    <n v="130.60779472954229"/>
    <x v="4"/>
    <n v="5"/>
    <x v="2"/>
    <x v="0"/>
  </r>
  <r>
    <s v="TNG101H07"/>
    <s v="4450754660"/>
    <s v="N"/>
    <s v="Transit"/>
    <s v="S2 IDLER GEAR 42T-SNAP"/>
    <n v="3"/>
    <n v="87.16"/>
    <n v="0"/>
    <x v="7"/>
    <n v="261.48"/>
    <n v="0.72532593619972263"/>
    <x v="4"/>
    <n v="6"/>
    <x v="2"/>
    <x v="0"/>
  </r>
  <r>
    <s v="TNG101H07"/>
    <s v="4450754811"/>
    <s v="N"/>
    <s v="Transit"/>
    <s v="S1 DISPENSER CONTROL BOARD - T"/>
    <n v="1"/>
    <n v="21891.31"/>
    <n v="0"/>
    <x v="7"/>
    <n v="21891.31"/>
    <n v="60.724854368932043"/>
    <x v="4"/>
    <n v="6"/>
    <x v="2"/>
    <x v="0"/>
  </r>
  <r>
    <s v="TNG101H07"/>
    <s v="4450761948"/>
    <s v="N"/>
    <s v="Transit"/>
    <s v="Universal USB Hub - PCB TOP AS"/>
    <n v="1"/>
    <n v="5131.12"/>
    <n v="0"/>
    <x v="1"/>
    <n v="5131.12"/>
    <n v="14.233342579750346"/>
    <x v="4"/>
    <n v="5"/>
    <x v="2"/>
    <x v="0"/>
  </r>
  <r>
    <s v="TNG101H07"/>
    <s v="4970475399"/>
    <s v="Y"/>
    <s v="Transit"/>
    <s v="SERVICE ASSEMBLY - MOTHERBOARD"/>
    <n v="1"/>
    <n v="45987.31"/>
    <n v="0"/>
    <x v="1"/>
    <n v="45987.31"/>
    <n v="127.56535367545075"/>
    <x v="4"/>
    <n v="5"/>
    <x v="2"/>
    <x v="0"/>
  </r>
  <r>
    <s v="TNG101H07"/>
    <s v="6038001864"/>
    <s v="N"/>
    <s v="Transit"/>
    <s v="GLOVES SURGICAL - XLG 100"/>
    <n v="2"/>
    <n v="8149.55"/>
    <n v="0"/>
    <x v="7"/>
    <n v="16299.1"/>
    <n v="45.2124826629681"/>
    <x v="4"/>
    <n v="6"/>
    <x v="2"/>
    <x v="0"/>
  </r>
  <r>
    <s v="TNG101H07"/>
    <s v="6039015542"/>
    <s v="N"/>
    <s v="Transit"/>
    <s v="1 = 50 MASKS-SURGICAL TYPE"/>
    <n v="1"/>
    <n v="12253.5"/>
    <n v="0"/>
    <x v="7"/>
    <n v="12253.5"/>
    <n v="33.990291262135919"/>
    <x v="4"/>
    <n v="6"/>
    <x v="2"/>
    <x v="0"/>
  </r>
  <r>
    <s v="TNG101H08"/>
    <s v="4450688274"/>
    <s v="Y"/>
    <s v="Transit"/>
    <s v="ASSY - S1 R/A PRESENTER (LONG)"/>
    <n v="1"/>
    <n v="137664.66"/>
    <n v="0.121"/>
    <x v="12"/>
    <n v="137664.66"/>
    <n v="381.87179195561725"/>
    <x v="4"/>
    <n v="4"/>
    <x v="2"/>
    <x v="0"/>
  </r>
  <r>
    <s v="TNG101H09"/>
    <s v="0090008122"/>
    <s v="N"/>
    <s v="Transit"/>
    <s v="CAPACITOR-RUN 10UF"/>
    <n v="1"/>
    <n v="281.89999999999998"/>
    <n v="0"/>
    <x v="12"/>
    <n v="281.89999999999998"/>
    <n v="0.7819694868238557"/>
    <x v="4"/>
    <n v="4"/>
    <x v="2"/>
    <x v="0"/>
  </r>
  <r>
    <s v="TNG101H09"/>
    <s v="0090026396"/>
    <s v="N"/>
    <s v="Transit"/>
    <s v="BELT SYNCHRONOUS (510-3MR-10 N"/>
    <n v="6"/>
    <n v="0"/>
    <n v="0"/>
    <x v="1"/>
    <n v="0"/>
    <n v="0"/>
    <x v="4"/>
    <n v="5"/>
    <x v="2"/>
    <x v="0"/>
  </r>
  <r>
    <s v="TNG101H09"/>
    <s v="0090029702"/>
    <s v="N"/>
    <s v="Transit"/>
    <s v="84T FHT-3 NF TIMING BELT"/>
    <n v="2"/>
    <n v="0"/>
    <n v="0"/>
    <x v="1"/>
    <n v="0"/>
    <n v="0"/>
    <x v="4"/>
    <n v="5"/>
    <x v="2"/>
    <x v="0"/>
  </r>
  <r>
    <s v="TNG101H09"/>
    <s v="0090031367"/>
    <s v="N"/>
    <s v="Transit"/>
    <s v="NU-MCRW STANDARD SHUTTER"/>
    <n v="1"/>
    <n v="18014.349999999999"/>
    <n v="0"/>
    <x v="1"/>
    <n v="18014.349999999999"/>
    <n v="49.970457697642161"/>
    <x v="4"/>
    <n v="5"/>
    <x v="2"/>
    <x v="0"/>
  </r>
  <r>
    <s v="TNG101H09"/>
    <s v="4450726253"/>
    <s v="N"/>
    <s v="Transit"/>
    <s v="S2 GEAR 22T SNAP FIT"/>
    <n v="1"/>
    <n v="0.43"/>
    <n v="0"/>
    <x v="1"/>
    <n v="0.43"/>
    <n v="1.1927877947295422E-3"/>
    <x v="4"/>
    <n v="5"/>
    <x v="2"/>
    <x v="0"/>
  </r>
  <r>
    <s v="TNG101H09"/>
    <s v="4450736562"/>
    <s v="N"/>
    <s v="Transit"/>
    <s v="ASSY - REFERENCE EDGE FRU"/>
    <n v="1"/>
    <n v="7147.38"/>
    <n v="0"/>
    <x v="7"/>
    <n v="7147.38"/>
    <n v="19.826296809986129"/>
    <x v="4"/>
    <n v="6"/>
    <x v="2"/>
    <x v="0"/>
  </r>
  <r>
    <s v="TNG101H09"/>
    <s v="4450737108"/>
    <s v="N"/>
    <s v="Transit"/>
    <s v="BEARING-INSERT PLASTIC"/>
    <n v="56"/>
    <n v="2.4300000000000002"/>
    <n v="0"/>
    <x v="1"/>
    <n v="136.08000000000001"/>
    <n v="0.37747572815533986"/>
    <x v="4"/>
    <n v="5"/>
    <x v="2"/>
    <x v="0"/>
  </r>
  <r>
    <s v="TNG101H09"/>
    <s v="4450737514"/>
    <s v="N"/>
    <s v="Transit"/>
    <s v="LINE PICK ASSY"/>
    <n v="8"/>
    <n v="283.07"/>
    <n v="0"/>
    <x v="1"/>
    <n v="2264.56"/>
    <n v="6.2817198335644937"/>
    <x v="4"/>
    <n v="5"/>
    <x v="2"/>
    <x v="0"/>
  </r>
  <r>
    <s v="TNG101H09"/>
    <s v="4450741309"/>
    <s v="N"/>
    <s v="Transit"/>
    <s v="S2 PULLEY GEAR ASSY 30T/26G"/>
    <n v="1"/>
    <n v="7.38"/>
    <n v="0"/>
    <x v="1"/>
    <n v="7.38"/>
    <n v="2.0471567267683771E-2"/>
    <x v="4"/>
    <n v="5"/>
    <x v="2"/>
    <x v="0"/>
  </r>
  <r>
    <s v="TNG101H09"/>
    <s v="4450754660"/>
    <s v="N"/>
    <s v="Transit"/>
    <s v="S2 IDLER GEAR 42T-SNAP"/>
    <n v="3"/>
    <n v="87.16"/>
    <n v="0"/>
    <x v="1"/>
    <n v="261.48"/>
    <n v="0.72532593619972263"/>
    <x v="4"/>
    <n v="5"/>
    <x v="2"/>
    <x v="0"/>
  </r>
  <r>
    <s v="TNG101H09"/>
    <s v="4450761527"/>
    <s v="N"/>
    <s v="Transit"/>
    <s v="IDLER ROLL - CARRIAGE"/>
    <n v="4"/>
    <n v="6.11"/>
    <n v="0"/>
    <x v="1"/>
    <n v="24.44"/>
    <n v="6.7794729542302368E-2"/>
    <x v="4"/>
    <n v="5"/>
    <x v="2"/>
    <x v="0"/>
  </r>
  <r>
    <s v="TNG101H09"/>
    <s v="6038001864"/>
    <s v="N"/>
    <s v="Transit"/>
    <s v="GLOVES SURGICAL - XLG 100"/>
    <n v="2"/>
    <n v="8149.55"/>
    <n v="0"/>
    <x v="1"/>
    <n v="16299.1"/>
    <n v="45.2124826629681"/>
    <x v="4"/>
    <n v="5"/>
    <x v="2"/>
    <x v="0"/>
  </r>
  <r>
    <s v="TNG101H09"/>
    <s v="6038005702"/>
    <s v="N"/>
    <s v="Transit"/>
    <s v="(50LABELS) BOOK-GLOBAL RETURN"/>
    <n v="1"/>
    <n v="2296.64"/>
    <n v="0"/>
    <x v="1"/>
    <n v="2296.64"/>
    <n v="6.3707073509015251"/>
    <x v="4"/>
    <n v="5"/>
    <x v="2"/>
    <x v="0"/>
  </r>
  <r>
    <s v="TNG101H09"/>
    <s v="6039015542"/>
    <s v="N"/>
    <s v="Transit"/>
    <s v="1 = 50 MASKS-SURGICAL TYPE"/>
    <n v="1"/>
    <n v="12253.5"/>
    <n v="0"/>
    <x v="1"/>
    <n v="12253.5"/>
    <n v="33.990291262135919"/>
    <x v="4"/>
    <n v="5"/>
    <x v="2"/>
    <x v="0"/>
  </r>
  <r>
    <s v="TNG101H10"/>
    <s v="0090028273"/>
    <s v="N"/>
    <s v="Transit"/>
    <s v="POWER SUPPLY - 600W +24V"/>
    <n v="1"/>
    <n v="22102.58"/>
    <n v="0"/>
    <x v="1"/>
    <n v="22102.58"/>
    <n v="61.310901525658814"/>
    <x v="4"/>
    <n v="5"/>
    <x v="2"/>
    <x v="0"/>
  </r>
  <r>
    <s v="TNG101H10"/>
    <s v="4450704484"/>
    <s v="Y"/>
    <s v="Transit"/>
    <s v="U-IMCRW 3 TK HICO WITH SMART -"/>
    <n v="1"/>
    <n v="124886.85"/>
    <n v="0"/>
    <x v="12"/>
    <n v="124886.85"/>
    <n v="346.42676837725384"/>
    <x v="4"/>
    <n v="4"/>
    <x v="2"/>
    <x v="0"/>
  </r>
  <r>
    <s v="TNG101H10"/>
    <s v="4450763724"/>
    <s v="Y"/>
    <s v="Transit"/>
    <s v="DISPLAY - 7 INCH COP_"/>
    <n v="1"/>
    <n v="59967.21"/>
    <n v="0"/>
    <x v="12"/>
    <n v="59967.21"/>
    <n v="166.34454923717058"/>
    <x v="4"/>
    <n v="4"/>
    <x v="2"/>
    <x v="0"/>
  </r>
  <r>
    <s v="TNG101H11"/>
    <s v="0090002370"/>
    <s v="N"/>
    <s v="Transit"/>
    <s v="CLIP-EXE M ID  9.00 X  1.00"/>
    <n v="2"/>
    <n v="0.78"/>
    <n v="0"/>
    <x v="62"/>
    <n v="1.56"/>
    <n v="4.3273231622746183E-3"/>
    <x v="4"/>
    <n v="12"/>
    <x v="2"/>
    <x v="0"/>
  </r>
  <r>
    <s v="TNG101H11"/>
    <s v="0090007773"/>
    <s v="N"/>
    <s v="Transit"/>
    <s v="RING-RETAINING CRESENT"/>
    <n v="4"/>
    <n v="2.11"/>
    <n v="0"/>
    <x v="62"/>
    <n v="8.44"/>
    <n v="2.3411927877947294E-2"/>
    <x v="4"/>
    <n v="12"/>
    <x v="2"/>
    <x v="0"/>
  </r>
  <r>
    <s v="TNG101H11"/>
    <s v="0090022199"/>
    <s v="N"/>
    <s v="Transit"/>
    <s v="SOLENOID-PICK VALVE"/>
    <n v="2"/>
    <n v="280.60000000000002"/>
    <n v="0"/>
    <x v="62"/>
    <n v="561.20000000000005"/>
    <n v="1.5567267683772539"/>
    <x v="4"/>
    <n v="12"/>
    <x v="2"/>
    <x v="0"/>
  </r>
  <r>
    <s v="TNG101H11"/>
    <s v="0090026396"/>
    <s v="N"/>
    <s v="Transit"/>
    <s v="BELT SYNCHRONOUS (510-3MR-10 N"/>
    <n v="6"/>
    <n v="0"/>
    <n v="0"/>
    <x v="62"/>
    <n v="0"/>
    <n v="0"/>
    <x v="4"/>
    <n v="12"/>
    <x v="2"/>
    <x v="0"/>
  </r>
  <r>
    <s v="TNG101H11"/>
    <s v="0090031091"/>
    <s v="N"/>
    <s v="Transit"/>
    <s v="BELT SYNCHRONOUS (54T FHT-3 X"/>
    <n v="1"/>
    <n v="0.46"/>
    <n v="0"/>
    <x v="62"/>
    <n v="0.46"/>
    <n v="1.2760055478502081E-3"/>
    <x v="4"/>
    <n v="12"/>
    <x v="2"/>
    <x v="0"/>
  </r>
  <r>
    <s v="TNG101H11"/>
    <s v="0090035910"/>
    <s v="N"/>
    <s v="Transit"/>
    <s v="S2 SUCTION CUP BLUE"/>
    <n v="100"/>
    <n v="0"/>
    <n v="0"/>
    <x v="62"/>
    <n v="0"/>
    <n v="0"/>
    <x v="4"/>
    <n v="12"/>
    <x v="2"/>
    <x v="0"/>
  </r>
  <r>
    <s v="TNG101H11"/>
    <s v="4450704484"/>
    <s v="Y"/>
    <s v="Transit"/>
    <s v="U-IMCRW 3 TK HICO WITH SMART -"/>
    <n v="2"/>
    <n v="124886.85"/>
    <n v="0"/>
    <x v="1"/>
    <n v="249773.7"/>
    <n v="692.85353675450767"/>
    <x v="4"/>
    <n v="5"/>
    <x v="2"/>
    <x v="0"/>
  </r>
  <r>
    <s v="TNG101H11"/>
    <s v="4450707660"/>
    <s v="Y"/>
    <s v="Transit"/>
    <s v="DOUBLE PICK ASSY"/>
    <n v="1"/>
    <n v="94734.66"/>
    <n v="0.03"/>
    <x v="7"/>
    <n v="94734.66"/>
    <n v="262.78693481276008"/>
    <x v="4"/>
    <n v="6"/>
    <x v="2"/>
    <x v="0"/>
  </r>
  <r>
    <s v="TNG101H11"/>
    <s v="4450736867"/>
    <s v="N"/>
    <s v="Transit"/>
    <s v="GEAR-35T DRIVE"/>
    <n v="1"/>
    <n v="3.37"/>
    <n v="0"/>
    <x v="62"/>
    <n v="3.37"/>
    <n v="9.3481276005547859E-3"/>
    <x v="4"/>
    <n v="12"/>
    <x v="2"/>
    <x v="0"/>
  </r>
  <r>
    <s v="TNG101H11"/>
    <s v="4450737108"/>
    <s v="N"/>
    <s v="Transit"/>
    <s v="BEARING-INSERT PLASTIC"/>
    <n v="6"/>
    <n v="2.4300000000000002"/>
    <n v="0"/>
    <x v="62"/>
    <n v="14.580000000000002"/>
    <n v="4.0443828016643556E-2"/>
    <x v="4"/>
    <n v="12"/>
    <x v="2"/>
    <x v="0"/>
  </r>
  <r>
    <s v="TNG101H11"/>
    <s v="4450745408"/>
    <s v="N"/>
    <s v="Transit"/>
    <s v="EPP-3 (P) INTERNATIONAL 3 MODU"/>
    <n v="1"/>
    <n v="39818.07"/>
    <n v="0"/>
    <x v="12"/>
    <n v="39818.07"/>
    <n v="110.4523439667129"/>
    <x v="4"/>
    <n v="4"/>
    <x v="2"/>
    <x v="0"/>
  </r>
  <r>
    <s v="TNG101H11"/>
    <s v="4450761527"/>
    <s v="N"/>
    <s v="Transit"/>
    <s v="IDLER ROLL - CARRIAGE"/>
    <n v="4"/>
    <n v="6.11"/>
    <n v="0"/>
    <x v="62"/>
    <n v="24.44"/>
    <n v="6.7794729542302368E-2"/>
    <x v="4"/>
    <n v="12"/>
    <x v="2"/>
    <x v="0"/>
  </r>
  <r>
    <s v="TNG101H11"/>
    <s v="4450773447"/>
    <s v="N"/>
    <s v="Transit"/>
    <s v="AIR FILTER"/>
    <n v="2"/>
    <n v="0"/>
    <n v="0"/>
    <x v="62"/>
    <n v="0"/>
    <n v="0"/>
    <x v="4"/>
    <n v="12"/>
    <x v="2"/>
    <x v="0"/>
  </r>
  <r>
    <s v="TNG101H11"/>
    <s v="4450776990"/>
    <s v="N"/>
    <s v="Transit"/>
    <s v="S2 ASSY - VACUUM PUMP"/>
    <n v="1"/>
    <n v="2137.73"/>
    <n v="0"/>
    <x v="1"/>
    <n v="2137.73"/>
    <n v="5.9299029126213592"/>
    <x v="4"/>
    <n v="5"/>
    <x v="2"/>
    <x v="0"/>
  </r>
  <r>
    <s v="TNG101H11"/>
    <s v="6038001864"/>
    <s v="N"/>
    <s v="Transit"/>
    <s v="GLOVES SURGICAL - XLG 100"/>
    <n v="2"/>
    <n v="8149.55"/>
    <n v="0"/>
    <x v="62"/>
    <n v="16299.1"/>
    <n v="45.2124826629681"/>
    <x v="4"/>
    <n v="12"/>
    <x v="2"/>
    <x v="0"/>
  </r>
  <r>
    <s v="TNG101H11"/>
    <s v="6039015542"/>
    <s v="N"/>
    <s v="Transit"/>
    <s v="1 = 50 MASKS-SURGICAL TYPE"/>
    <n v="1"/>
    <n v="12253.5"/>
    <n v="0"/>
    <x v="62"/>
    <n v="12253.5"/>
    <n v="33.990291262135919"/>
    <x v="4"/>
    <n v="12"/>
    <x v="2"/>
    <x v="0"/>
  </r>
  <r>
    <s v="TNG101H11"/>
    <s v="9980911758"/>
    <s v="N"/>
    <s v="Transit"/>
    <s v="1 = 10 , R CUTTER GEAR AK FRU"/>
    <n v="1"/>
    <n v="463.89"/>
    <n v="0"/>
    <x v="62"/>
    <n v="463.89"/>
    <n v="1.2867961165048543"/>
    <x v="4"/>
    <n v="12"/>
    <x v="2"/>
    <x v="0"/>
  </r>
  <r>
    <s v="TNG101H12"/>
    <s v="0090026396"/>
    <s v="N"/>
    <s v="Transit"/>
    <s v="BELT SYNCHRONOUS (510-3MR-10 N"/>
    <n v="6"/>
    <n v="0"/>
    <n v="0"/>
    <x v="7"/>
    <n v="0"/>
    <n v="0"/>
    <x v="4"/>
    <n v="6"/>
    <x v="2"/>
    <x v="0"/>
  </r>
  <r>
    <s v="TNG101H12"/>
    <s v="0090029702"/>
    <s v="N"/>
    <s v="Transit"/>
    <s v="84T FHT-3 NF TIMING BELT"/>
    <n v="2"/>
    <n v="0"/>
    <n v="0"/>
    <x v="7"/>
    <n v="0"/>
    <n v="0"/>
    <x v="4"/>
    <n v="6"/>
    <x v="2"/>
    <x v="0"/>
  </r>
  <r>
    <s v="TNG101H12"/>
    <s v="0090031091"/>
    <s v="N"/>
    <s v="Transit"/>
    <s v="BELT SYNCHRONOUS (54T FHT-3 X"/>
    <n v="1"/>
    <n v="0.46"/>
    <n v="0"/>
    <x v="7"/>
    <n v="0.46"/>
    <n v="1.2760055478502081E-3"/>
    <x v="4"/>
    <n v="6"/>
    <x v="2"/>
    <x v="0"/>
  </r>
  <r>
    <s v="TNG101H12"/>
    <s v="0090031367"/>
    <s v="N"/>
    <s v="Transit"/>
    <s v="NU-MCRW STANDARD SHUTTER"/>
    <n v="1"/>
    <n v="18014.349999999999"/>
    <n v="0"/>
    <x v="7"/>
    <n v="18014.349999999999"/>
    <n v="49.970457697642161"/>
    <x v="4"/>
    <n v="6"/>
    <x v="2"/>
    <x v="0"/>
  </r>
  <r>
    <s v="TNG101H12"/>
    <s v="0090035910"/>
    <s v="N"/>
    <s v="Transit"/>
    <s v="S2 SUCTION CUP BLUE"/>
    <n v="100"/>
    <n v="0"/>
    <n v="0"/>
    <x v="7"/>
    <n v="0"/>
    <n v="0"/>
    <x v="4"/>
    <n v="6"/>
    <x v="2"/>
    <x v="0"/>
  </r>
  <r>
    <s v="TNG101H12"/>
    <s v="4450632945"/>
    <s v="N"/>
    <s v="Transit"/>
    <s v="PULLEY-28G GT"/>
    <n v="2"/>
    <n v="5.18"/>
    <n v="0"/>
    <x v="7"/>
    <n v="10.36"/>
    <n v="2.87378640776699E-2"/>
    <x v="4"/>
    <n v="6"/>
    <x v="2"/>
    <x v="0"/>
  </r>
  <r>
    <s v="TNG101H12"/>
    <s v="4450724621"/>
    <s v="Y"/>
    <s v="Transit"/>
    <s v="MCRW-2TRACK READ + SMART USB"/>
    <n v="1"/>
    <n v="115853.46"/>
    <n v="0"/>
    <x v="12"/>
    <n v="115853.46"/>
    <n v="321.36882108183079"/>
    <x v="4"/>
    <n v="4"/>
    <x v="2"/>
    <x v="0"/>
  </r>
  <r>
    <s v="TNG101H12"/>
    <s v="4450761527"/>
    <s v="N"/>
    <s v="Transit"/>
    <s v="IDLER ROLL - CARRIAGE"/>
    <n v="4"/>
    <n v="6.11"/>
    <n v="0"/>
    <x v="7"/>
    <n v="24.44"/>
    <n v="6.7794729542302368E-2"/>
    <x v="4"/>
    <n v="6"/>
    <x v="2"/>
    <x v="0"/>
  </r>
  <r>
    <s v="TNG101H12"/>
    <s v="4450773447"/>
    <s v="N"/>
    <s v="Transit"/>
    <s v="AIR FILTER"/>
    <n v="2"/>
    <n v="0"/>
    <n v="0"/>
    <x v="7"/>
    <n v="0"/>
    <n v="0"/>
    <x v="4"/>
    <n v="6"/>
    <x v="2"/>
    <x v="0"/>
  </r>
  <r>
    <s v="TNG101H12"/>
    <s v="6038001864"/>
    <s v="N"/>
    <s v="Transit"/>
    <s v="GLOVES SURGICAL - XLG 100"/>
    <n v="2"/>
    <n v="8149.55"/>
    <n v="0"/>
    <x v="7"/>
    <n v="16299.1"/>
    <n v="45.2124826629681"/>
    <x v="4"/>
    <n v="6"/>
    <x v="2"/>
    <x v="0"/>
  </r>
  <r>
    <s v="TNG101H12"/>
    <s v="6039015542"/>
    <s v="N"/>
    <s v="Transit"/>
    <s v="1 = 50 MASKS-SURGICAL TYPE"/>
    <n v="1"/>
    <n v="12253.5"/>
    <n v="0"/>
    <x v="7"/>
    <n v="12253.5"/>
    <n v="33.990291262135919"/>
    <x v="4"/>
    <n v="6"/>
    <x v="2"/>
    <x v="0"/>
  </r>
  <r>
    <s v="TNG101H12"/>
    <s v="9980912368"/>
    <s v="N"/>
    <s v="Transit"/>
    <s v="SPRING EXTENSION - FORK"/>
    <n v="2"/>
    <n v="0"/>
    <n v="0"/>
    <x v="7"/>
    <n v="0"/>
    <n v="0"/>
    <x v="4"/>
    <n v="6"/>
    <x v="2"/>
    <x v="0"/>
  </r>
  <r>
    <s v="TNG101H12"/>
    <s v="9980912369"/>
    <s v="N"/>
    <s v="Transit"/>
    <s v="ROTARY SOLENOID - ESMG"/>
    <n v="1"/>
    <n v="3659.29"/>
    <n v="0"/>
    <x v="7"/>
    <n v="3659.29"/>
    <n v="10.150596393897365"/>
    <x v="4"/>
    <n v="6"/>
    <x v="2"/>
    <x v="0"/>
  </r>
  <r>
    <s v="TNG101H12"/>
    <s v="9983002390"/>
    <s v="N"/>
    <s v="Transit"/>
    <s v="LEAF SPRING"/>
    <n v="2"/>
    <n v="33.549999999999997"/>
    <n v="0"/>
    <x v="7"/>
    <n v="67.099999999999994"/>
    <n v="0.18613037447988903"/>
    <x v="4"/>
    <n v="6"/>
    <x v="2"/>
    <x v="0"/>
  </r>
  <r>
    <s v="TNG101J02"/>
    <s v="4450704484"/>
    <s v="Y"/>
    <s v="Transit"/>
    <s v="U-IMCRW 3 TK HICO WITH SMART -"/>
    <n v="1"/>
    <n v="124886.85"/>
    <n v="0"/>
    <x v="7"/>
    <n v="124886.85"/>
    <n v="346.42676837725384"/>
    <x v="4"/>
    <n v="6"/>
    <x v="2"/>
    <x v="0"/>
  </r>
  <r>
    <s v="TNG101J05"/>
    <s v="4450754811"/>
    <s v="N"/>
    <s v="Transit"/>
    <s v="S1 DISPENSER CONTROL BOARD - T"/>
    <n v="1"/>
    <n v="21891.31"/>
    <n v="0"/>
    <x v="7"/>
    <n v="21891.31"/>
    <n v="60.724854368932043"/>
    <x v="4"/>
    <n v="6"/>
    <x v="2"/>
    <x v="0"/>
  </r>
  <r>
    <s v="TNG101J05"/>
    <s v="4450776990"/>
    <s v="N"/>
    <s v="Transit"/>
    <s v="S2 ASSY - VACUUM PUMP"/>
    <n v="2"/>
    <n v="2137.73"/>
    <n v="0"/>
    <x v="1"/>
    <n v="4275.46"/>
    <n v="11.859805825242718"/>
    <x v="4"/>
    <n v="5"/>
    <x v="2"/>
    <x v="0"/>
  </r>
  <r>
    <s v="TNG101J07"/>
    <s v="4450756284"/>
    <s v="N"/>
    <s v="Transit"/>
    <s v="S2 PICKLINE ASSEMBLY"/>
    <n v="5"/>
    <n v="0.98"/>
    <n v="0"/>
    <x v="12"/>
    <n v="4.9000000000000004"/>
    <n v="1.3592233009708739E-2"/>
    <x v="4"/>
    <n v="4"/>
    <x v="2"/>
    <x v="0"/>
  </r>
  <r>
    <s v="TNG101J07"/>
    <s v="4450775863"/>
    <s v="Y"/>
    <s v="Transit"/>
    <s v="S2 PICK MODULE ASSY"/>
    <n v="1"/>
    <n v="37426.400000000001"/>
    <n v="0"/>
    <x v="12"/>
    <n v="37426.400000000001"/>
    <n v="103.81803051317615"/>
    <x v="4"/>
    <n v="4"/>
    <x v="2"/>
    <x v="0"/>
  </r>
  <r>
    <s v="TNG101J09"/>
    <s v="4450704484"/>
    <s v="Y"/>
    <s v="Transit"/>
    <s v="U-IMCRW 3 TK HICO WITH SMART -"/>
    <n v="1"/>
    <n v="124886.85"/>
    <n v="0"/>
    <x v="7"/>
    <n v="124886.85"/>
    <n v="346.42676837725384"/>
    <x v="4"/>
    <n v="6"/>
    <x v="2"/>
    <x v="0"/>
  </r>
  <r>
    <s v="TNG101J10"/>
    <s v="4450704484"/>
    <s v="Y"/>
    <s v="Transit"/>
    <s v="U-IMCRW 3 TK HICO WITH SMART -"/>
    <n v="1"/>
    <n v="124886.85"/>
    <n v="0"/>
    <x v="12"/>
    <n v="124886.85"/>
    <n v="346.42676837725384"/>
    <x v="4"/>
    <n v="4"/>
    <x v="2"/>
    <x v="0"/>
  </r>
  <r>
    <s v="TNG101J10"/>
    <s v="4450763724"/>
    <s v="Y"/>
    <s v="Transit"/>
    <s v="DISPLAY - 7 INCH COP_"/>
    <n v="1"/>
    <n v="59967.21"/>
    <n v="0"/>
    <x v="6"/>
    <n v="59967.21"/>
    <n v="166.34454923717058"/>
    <x v="4"/>
    <n v="7"/>
    <x v="2"/>
    <x v="0"/>
  </r>
  <r>
    <s v="TNG101J11"/>
    <s v="4450751323"/>
    <s v="N"/>
    <s v="Transit"/>
    <s v="ASSY - VACUUM PUMP"/>
    <n v="1"/>
    <n v="1957.75"/>
    <n v="0"/>
    <x v="29"/>
    <n v="1957.75"/>
    <n v="5.4306518723994452"/>
    <x v="4"/>
    <n v="84"/>
    <x v="2"/>
    <x v="0"/>
  </r>
  <r>
    <s v="TNG101J11"/>
    <s v="4450757206"/>
    <s v="N"/>
    <s v="Transit"/>
    <s v="S2 DISPENSER CONTROL BOARD - T"/>
    <n v="1"/>
    <n v="39102.17"/>
    <n v="0"/>
    <x v="12"/>
    <n v="39102.17"/>
    <n v="108.4664909847434"/>
    <x v="4"/>
    <n v="4"/>
    <x v="2"/>
    <x v="0"/>
  </r>
  <r>
    <s v="TNG101J11"/>
    <s v="4450776990"/>
    <s v="N"/>
    <s v="Transit"/>
    <s v="S2 ASSY - VACUUM PUMP"/>
    <n v="1"/>
    <n v="2137.73"/>
    <n v="0"/>
    <x v="12"/>
    <n v="2137.73"/>
    <n v="5.9299029126213592"/>
    <x v="4"/>
    <n v="4"/>
    <x v="2"/>
    <x v="0"/>
  </r>
  <r>
    <s v="TNG101J13"/>
    <s v="4450761204"/>
    <s v="Y"/>
    <s v="Transit"/>
    <s v="RA Carriage Assy"/>
    <n v="1"/>
    <n v="41454.54"/>
    <n v="0"/>
    <x v="1"/>
    <n v="41454.54"/>
    <n v="114.9917891816921"/>
    <x v="4"/>
    <n v="5"/>
    <x v="2"/>
    <x v="0"/>
  </r>
  <r>
    <s v="TNG101J16"/>
    <s v="0090033248"/>
    <s v="Y"/>
    <s v="Transit"/>
    <s v="UPPER TRANSPORT (FIXED REJECT"/>
    <n v="1"/>
    <n v="190953.51"/>
    <n v="0"/>
    <x v="12"/>
    <n v="190953.51"/>
    <n v="529.69073509015254"/>
    <x v="4"/>
    <n v="4"/>
    <x v="2"/>
    <x v="0"/>
  </r>
  <r>
    <s v="TNG101J16"/>
    <s v="4450754811"/>
    <s v="N"/>
    <s v="Transit"/>
    <s v="S1 DISPENSER CONTROL BOARD - T"/>
    <n v="1"/>
    <n v="21891.31"/>
    <n v="0"/>
    <x v="7"/>
    <n v="21891.31"/>
    <n v="60.724854368932043"/>
    <x v="4"/>
    <n v="6"/>
    <x v="2"/>
    <x v="0"/>
  </r>
  <r>
    <s v="TNG101J16"/>
    <s v="4450756284"/>
    <s v="N"/>
    <s v="Transit"/>
    <s v="S2 PICKLINE ASSEMBLY"/>
    <n v="2"/>
    <n v="0.98"/>
    <n v="0"/>
    <x v="7"/>
    <n v="1.96"/>
    <n v="5.4368932038834951E-3"/>
    <x v="4"/>
    <n v="6"/>
    <x v="2"/>
    <x v="0"/>
  </r>
  <r>
    <s v="TNG101J16"/>
    <s v="4450757206"/>
    <s v="N"/>
    <s v="Transit"/>
    <s v="S2 DISPENSER CONTROL BOARD - T"/>
    <n v="1"/>
    <n v="39102.17"/>
    <n v="0"/>
    <x v="7"/>
    <n v="39102.17"/>
    <n v="108.4664909847434"/>
    <x v="4"/>
    <n v="6"/>
    <x v="2"/>
    <x v="0"/>
  </r>
  <r>
    <s v="TNG101J16"/>
    <s v="4450769745"/>
    <s v="Y"/>
    <s v="Transit"/>
    <s v="S2 PRESENTER R/A FRU"/>
    <n v="1"/>
    <n v="137097.72"/>
    <n v="0"/>
    <x v="7"/>
    <n v="137097.72"/>
    <n v="380.29880721220525"/>
    <x v="4"/>
    <n v="6"/>
    <x v="2"/>
    <x v="0"/>
  </r>
  <r>
    <s v="TNG101J18"/>
    <s v="4450686427"/>
    <s v="Y"/>
    <s v="Transit"/>
    <s v="DOUBLE PICK ASSY"/>
    <n v="2"/>
    <n v="155657.12"/>
    <n v="3.9E-2"/>
    <x v="12"/>
    <n v="311314.24"/>
    <n v="863.56249375866844"/>
    <x v="4"/>
    <n v="4"/>
    <x v="2"/>
    <x v="0"/>
  </r>
  <r>
    <s v="TNG101J18"/>
    <s v="4450725384"/>
    <s v="N"/>
    <s v="Transit"/>
    <s v="MOULDING ASSY - FASCIA 6628 ST"/>
    <n v="1"/>
    <n v="15782.81"/>
    <n v="0"/>
    <x v="1"/>
    <n v="15782.81"/>
    <n v="43.780332871012483"/>
    <x v="4"/>
    <n v="5"/>
    <x v="2"/>
    <x v="0"/>
  </r>
  <r>
    <s v="TNG101J18"/>
    <s v="4450763724"/>
    <s v="Y"/>
    <s v="Transit"/>
    <s v="DISPLAY - 7 INCH COP_"/>
    <n v="1"/>
    <n v="59967.21"/>
    <n v="0"/>
    <x v="12"/>
    <n v="59967.21"/>
    <n v="166.34454923717058"/>
    <x v="4"/>
    <n v="4"/>
    <x v="2"/>
    <x v="0"/>
  </r>
  <r>
    <s v="TNG101J19"/>
    <s v="4450707660"/>
    <s v="Y"/>
    <s v="Transit"/>
    <s v="DOUBLE PICK ASSY"/>
    <n v="1"/>
    <n v="94734.66"/>
    <n v="0.03"/>
    <x v="6"/>
    <n v="94734.66"/>
    <n v="262.78693481276008"/>
    <x v="4"/>
    <n v="7"/>
    <x v="2"/>
    <x v="0"/>
  </r>
  <r>
    <s v="TNG101J19"/>
    <s v="4450775863"/>
    <s v="Y"/>
    <s v="Transit"/>
    <s v="S2 PICK MODULE ASSY"/>
    <n v="1"/>
    <n v="37426.400000000001"/>
    <n v="0"/>
    <x v="7"/>
    <n v="37426.400000000001"/>
    <n v="103.81803051317615"/>
    <x v="4"/>
    <n v="6"/>
    <x v="2"/>
    <x v="0"/>
  </r>
  <r>
    <s v="WH1"/>
    <s v="4450704484"/>
    <s v="Y"/>
    <s v="Transit"/>
    <s v="U-IMCRW 3 TK HICO WITH SMART -"/>
    <n v="1"/>
    <n v="124886.85"/>
    <n v="0"/>
    <x v="1"/>
    <n v="124886.85"/>
    <n v="346.42676837725384"/>
    <x v="5"/>
    <n v="5"/>
    <x v="3"/>
    <x v="0"/>
  </r>
  <r>
    <s v="WH1"/>
    <s v="4450754811"/>
    <s v="N"/>
    <s v="Transit"/>
    <s v="S1 DISPENSER CONTROL BOARD - T"/>
    <n v="1"/>
    <n v="21891.31"/>
    <n v="0"/>
    <x v="43"/>
    <n v="21891.31"/>
    <n v="60.724854368932043"/>
    <x v="5"/>
    <n v="137"/>
    <x v="3"/>
    <x v="0"/>
  </r>
  <r>
    <s v="WH110"/>
    <s v="4450704484"/>
    <s v="Y"/>
    <s v="Transit"/>
    <s v="U-IMCRW 3 TK HICO WITH SMART -"/>
    <n v="1"/>
    <n v="124886.85"/>
    <n v="0"/>
    <x v="1"/>
    <n v="124886.85"/>
    <n v="346.42676837725384"/>
    <x v="0"/>
    <n v="5"/>
    <x v="0"/>
    <x v="0"/>
  </r>
  <r>
    <s v="WH110"/>
    <s v="4450745408"/>
    <s v="N"/>
    <s v="Transit"/>
    <s v="EPP-3 (P) INTERNATIONAL 3 MODU"/>
    <n v="1"/>
    <n v="39818.07"/>
    <n v="0"/>
    <x v="102"/>
    <n v="39818.07"/>
    <n v="110.4523439667129"/>
    <x v="0"/>
    <n v="53"/>
    <x v="0"/>
    <x v="0"/>
  </r>
  <r>
    <s v="WH110"/>
    <s v="4450755000"/>
    <s v="Y"/>
    <s v="Transit"/>
    <s v="NEMO 3TK R/W HICO + SMART"/>
    <n v="2"/>
    <n v="87651.520000000004"/>
    <n v="0"/>
    <x v="9"/>
    <n v="175303.04000000001"/>
    <n v="486.2775034674064"/>
    <x v="0"/>
    <n v="35"/>
    <x v="0"/>
    <x v="0"/>
  </r>
  <r>
    <s v="WH110"/>
    <s v="9980235677"/>
    <s v="N"/>
    <s v="Transit"/>
    <s v="ROLLER"/>
    <n v="1"/>
    <n v="305.11"/>
    <n v="0"/>
    <x v="144"/>
    <n v="305.11"/>
    <n v="0.84635228848821087"/>
    <x v="0"/>
    <n v="123"/>
    <x v="0"/>
    <x v="0"/>
  </r>
  <r>
    <s v="WH113"/>
    <s v="0090026111"/>
    <s v="Y"/>
    <s v="Transit"/>
    <s v="GOP ASSEMBLY"/>
    <n v="1"/>
    <n v="131594.17000000001"/>
    <n v="1.2E-2"/>
    <x v="9"/>
    <n v="131594.17000000001"/>
    <n v="365.0324049930652"/>
    <x v="0"/>
    <n v="35"/>
    <x v="0"/>
    <x v="0"/>
  </r>
  <r>
    <s v="WH113"/>
    <s v="4450704484"/>
    <s v="Y"/>
    <s v="Transit"/>
    <s v="U-IMCRW 3 TK HICO WITH SMART -"/>
    <n v="1"/>
    <n v="124886.85"/>
    <n v="0"/>
    <x v="12"/>
    <n v="124886.85"/>
    <n v="346.42676837725384"/>
    <x v="0"/>
    <n v="4"/>
    <x v="0"/>
    <x v="0"/>
  </r>
  <r>
    <s v="WH113"/>
    <s v="4450738137"/>
    <s v="N"/>
    <s v="Transit"/>
    <s v="VACUM-PUMP ASSY"/>
    <n v="1"/>
    <n v="298.47000000000003"/>
    <n v="0"/>
    <x v="128"/>
    <n v="298.47000000000003"/>
    <n v="0.82793342579750351"/>
    <x v="0"/>
    <n v="140"/>
    <x v="0"/>
    <x v="0"/>
  </r>
  <r>
    <s v="WH113"/>
    <s v="4450745408"/>
    <s v="N"/>
    <s v="Transit"/>
    <s v="EPP-3 (P) INTERNATIONAL 3 MODU"/>
    <n v="1"/>
    <n v="39818.07"/>
    <n v="0"/>
    <x v="62"/>
    <n v="39818.07"/>
    <n v="110.4523439667129"/>
    <x v="0"/>
    <n v="12"/>
    <x v="0"/>
    <x v="0"/>
  </r>
  <r>
    <s v="WH113"/>
    <s v="4450751323"/>
    <s v="N"/>
    <s v="Transit"/>
    <s v="ASSY - VACUUM PUMP"/>
    <n v="1"/>
    <n v="1957.75"/>
    <n v="0"/>
    <x v="43"/>
    <n v="1957.75"/>
    <n v="5.4306518723994452"/>
    <x v="0"/>
    <n v="137"/>
    <x v="0"/>
    <x v="0"/>
  </r>
  <r>
    <s v="WH113"/>
    <s v="4450753508"/>
    <s v="Y"/>
    <s v="Transit"/>
    <s v="S2 - SNT TLA ASSY"/>
    <n v="2"/>
    <n v="47084.11"/>
    <n v="0"/>
    <x v="1"/>
    <n v="94168.22"/>
    <n v="261.21558945908458"/>
    <x v="0"/>
    <n v="5"/>
    <x v="0"/>
    <x v="0"/>
  </r>
  <r>
    <s v="WH113"/>
    <s v="4450756222"/>
    <s v="N"/>
    <s v="Transit"/>
    <s v="CASSETTE HLA NON TI"/>
    <n v="1"/>
    <n v="8987.08"/>
    <n v="0"/>
    <x v="12"/>
    <n v="8987.08"/>
    <n v="24.929486823855754"/>
    <x v="0"/>
    <n v="4"/>
    <x v="0"/>
    <x v="0"/>
  </r>
  <r>
    <s v="WH113"/>
    <s v="4450761336"/>
    <s v="N"/>
    <s v="Transit"/>
    <s v="CASSETTE ASSEMBLY NON - TI"/>
    <n v="1"/>
    <n v="7984.55"/>
    <n v="0"/>
    <x v="1"/>
    <n v="7984.55"/>
    <n v="22.148543689320388"/>
    <x v="0"/>
    <n v="5"/>
    <x v="0"/>
    <x v="0"/>
  </r>
  <r>
    <s v="WH113"/>
    <s v="4450763724"/>
    <s v="Y"/>
    <s v="Transit"/>
    <s v="DISPLAY - 7 INCH COP_"/>
    <n v="2"/>
    <n v="59967.21"/>
    <n v="0"/>
    <x v="8"/>
    <n v="119934.42"/>
    <n v="332.68909847434117"/>
    <x v="0"/>
    <n v="17"/>
    <x v="0"/>
    <x v="0"/>
  </r>
  <r>
    <s v="WH132"/>
    <s v="4450704484"/>
    <s v="Y"/>
    <s v="Transit"/>
    <s v="U-IMCRW 3 TK HICO WITH SMART -"/>
    <n v="1"/>
    <n v="124886.85"/>
    <n v="0"/>
    <x v="1"/>
    <n v="124886.85"/>
    <n v="346.42676837725384"/>
    <x v="0"/>
    <n v="5"/>
    <x v="0"/>
    <x v="0"/>
  </r>
  <r>
    <s v="WH133"/>
    <s v="4450773447"/>
    <s v="N"/>
    <s v="Transit"/>
    <s v="AIR FILTER"/>
    <n v="16"/>
    <n v="0"/>
    <n v="0"/>
    <x v="0"/>
    <n v="0"/>
    <n v="0"/>
    <x v="0"/>
    <n v="54"/>
    <x v="0"/>
    <x v="0"/>
  </r>
  <r>
    <s v="WH134"/>
    <s v="0090028595"/>
    <s v="Y"/>
    <s v="Transit"/>
    <s v="SEPARATOR - NARROW"/>
    <n v="1"/>
    <n v="239555.45"/>
    <n v="0"/>
    <x v="145"/>
    <n v="239555.45"/>
    <n v="664.50887656033285"/>
    <x v="0"/>
    <n v="361"/>
    <x v="0"/>
    <x v="0"/>
  </r>
  <r>
    <s v="WH134"/>
    <s v="4450704484"/>
    <s v="Y"/>
    <s v="Transit"/>
    <s v="U-IMCRW 3 TK HICO WITH SMART -"/>
    <n v="1"/>
    <n v="124886.85"/>
    <n v="0"/>
    <x v="1"/>
    <n v="124886.85"/>
    <n v="346.42676837725384"/>
    <x v="0"/>
    <n v="5"/>
    <x v="0"/>
    <x v="0"/>
  </r>
  <r>
    <s v="WH134"/>
    <s v="4450738137"/>
    <s v="N"/>
    <s v="Transit"/>
    <s v="VACUM-PUMP ASSY"/>
    <n v="2"/>
    <n v="298.47000000000003"/>
    <n v="0"/>
    <x v="65"/>
    <n v="596.94000000000005"/>
    <n v="1.655866851595007"/>
    <x v="0"/>
    <n v="150"/>
    <x v="0"/>
    <x v="0"/>
  </r>
  <r>
    <s v="WH199"/>
    <s v="4970464481"/>
    <s v="Y"/>
    <s v="Transit"/>
    <s v="PCB-MAIN INTEL Q965, LGA 775 W"/>
    <n v="1"/>
    <n v="55738.33"/>
    <n v="0"/>
    <x v="146"/>
    <n v="55738.33"/>
    <n v="154.61395284327324"/>
    <x v="0"/>
    <n v="320"/>
    <x v="0"/>
    <x v="0"/>
  </r>
  <r>
    <s v="WH200"/>
    <s v="4450686427"/>
    <s v="Y"/>
    <s v="Transit"/>
    <s v="DOUBLE PICK ASSY"/>
    <n v="1"/>
    <n v="155657.12"/>
    <n v="3.9E-2"/>
    <x v="1"/>
    <n v="155657.12"/>
    <n v="431.78130097087376"/>
    <x v="0"/>
    <n v="5"/>
    <x v="0"/>
    <x v="0"/>
  </r>
  <r>
    <s v="WH200"/>
    <s v="4450704484"/>
    <s v="Y"/>
    <s v="Transit"/>
    <s v="U-IMCRW 3 TK HICO WITH SMART -"/>
    <n v="7"/>
    <n v="124886.85"/>
    <n v="0"/>
    <x v="12"/>
    <n v="874207.95000000007"/>
    <n v="2424.987378640777"/>
    <x v="0"/>
    <n v="4"/>
    <x v="0"/>
    <x v="0"/>
  </r>
  <r>
    <s v="WH200"/>
    <s v="4450745408"/>
    <s v="N"/>
    <s v="Transit"/>
    <s v="EPP-3 (P) INTERNATIONAL 3 MODU"/>
    <n v="3"/>
    <n v="39818.07"/>
    <n v="0"/>
    <x v="1"/>
    <n v="119454.20999999999"/>
    <n v="331.35703190013868"/>
    <x v="0"/>
    <n v="5"/>
    <x v="0"/>
    <x v="0"/>
  </r>
  <r>
    <s v="WH200"/>
    <s v="4450754811"/>
    <s v="N"/>
    <s v="Transit"/>
    <s v="S1 DISPENSER CONTROL BOARD - T"/>
    <n v="1"/>
    <n v="21891.31"/>
    <n v="0"/>
    <x v="1"/>
    <n v="21891.31"/>
    <n v="60.724854368932043"/>
    <x v="0"/>
    <n v="5"/>
    <x v="0"/>
    <x v="0"/>
  </r>
  <r>
    <s v="WH200"/>
    <s v="4450757206"/>
    <s v="N"/>
    <s v="Transit"/>
    <s v="S2 DISPENSER CONTROL BOARD - T"/>
    <n v="1"/>
    <n v="39102.17"/>
    <n v="0"/>
    <x v="1"/>
    <n v="39102.17"/>
    <n v="108.4664909847434"/>
    <x v="0"/>
    <n v="5"/>
    <x v="0"/>
    <x v="0"/>
  </r>
  <r>
    <s v="WH200"/>
    <s v="4450763724"/>
    <s v="Y"/>
    <s v="Transit"/>
    <s v="DISPLAY - 7 INCH COP_"/>
    <n v="1"/>
    <n v="59967.21"/>
    <n v="0"/>
    <x v="1"/>
    <n v="59967.21"/>
    <n v="166.34454923717058"/>
    <x v="0"/>
    <n v="5"/>
    <x v="0"/>
    <x v="0"/>
  </r>
  <r>
    <s v="WH200"/>
    <s v="4450765157"/>
    <s v="Y"/>
    <s v="Transit"/>
    <s v="NEMO 3TK R/W HICO  SMART"/>
    <n v="1"/>
    <n v="87225.94"/>
    <n v="0"/>
    <x v="1"/>
    <n v="87225.94"/>
    <n v="241.95822468793344"/>
    <x v="0"/>
    <n v="5"/>
    <x v="0"/>
    <x v="0"/>
  </r>
  <r>
    <s v="WH200"/>
    <s v="4450769743"/>
    <s v="Y"/>
    <s v="Transit"/>
    <s v="RA CARRIAGE ASSY"/>
    <n v="3"/>
    <n v="37661.660000000003"/>
    <n v="0"/>
    <x v="12"/>
    <n v="112984.98000000001"/>
    <n v="313.41187239944526"/>
    <x v="0"/>
    <n v="4"/>
    <x v="0"/>
    <x v="0"/>
  </r>
  <r>
    <s v="WH35"/>
    <s v="4450688274"/>
    <s v="Y"/>
    <s v="Transit"/>
    <s v="ASSY - S1 R/A PRESENTER (LONG)"/>
    <n v="1"/>
    <n v="137664.66"/>
    <n v="0.121"/>
    <x v="69"/>
    <n v="137664.66"/>
    <n v="381.87179195561725"/>
    <x v="0"/>
    <n v="27"/>
    <x v="0"/>
    <x v="0"/>
  </r>
  <r>
    <s v="WH35"/>
    <s v="4450704484"/>
    <s v="Y"/>
    <s v="Transit"/>
    <s v="U-IMCRW 3 TK HICO WITH SMART -"/>
    <n v="7"/>
    <n v="124886.85"/>
    <n v="0"/>
    <x v="12"/>
    <n v="874207.95000000007"/>
    <n v="2424.987378640777"/>
    <x v="0"/>
    <n v="4"/>
    <x v="0"/>
    <x v="0"/>
  </r>
  <r>
    <s v="WH35"/>
    <s v="4450739145"/>
    <s v="Y"/>
    <s v="Transit"/>
    <s v="PRESENTER-R/A S1 LONG"/>
    <n v="1"/>
    <n v="90133.5"/>
    <n v="0"/>
    <x v="63"/>
    <n v="90133.5"/>
    <n v="250.02357836338419"/>
    <x v="0"/>
    <n v="119"/>
    <x v="0"/>
    <x v="0"/>
  </r>
  <r>
    <s v="WH35"/>
    <s v="4450740055"/>
    <s v="Y"/>
    <s v="Transit"/>
    <s v="DOUBLE PICK ASSY"/>
    <n v="1"/>
    <n v="58788.24"/>
    <n v="2.4E-2"/>
    <x v="1"/>
    <n v="58788.24"/>
    <n v="163.07424133148405"/>
    <x v="0"/>
    <n v="5"/>
    <x v="0"/>
    <x v="0"/>
  </r>
  <r>
    <s v="WH35"/>
    <s v="4450754811"/>
    <s v="N"/>
    <s v="Transit"/>
    <s v="S1 DISPENSER CONTROL BOARD - T"/>
    <n v="2"/>
    <n v="21891.31"/>
    <n v="0"/>
    <x v="1"/>
    <n v="43782.62"/>
    <n v="121.44970873786409"/>
    <x v="0"/>
    <n v="5"/>
    <x v="0"/>
    <x v="0"/>
  </r>
  <r>
    <s v="WH35"/>
    <s v="4450761527"/>
    <s v="N"/>
    <s v="Transit"/>
    <s v="IDLER ROLL - CARRIAGE"/>
    <n v="4"/>
    <n v="6.11"/>
    <n v="0"/>
    <x v="1"/>
    <n v="24.44"/>
    <n v="6.7794729542302368E-2"/>
    <x v="0"/>
    <n v="5"/>
    <x v="0"/>
    <x v="0"/>
  </r>
  <r>
    <s v="WH35"/>
    <s v="4450765157"/>
    <s v="Y"/>
    <s v="Transit"/>
    <s v="NEMO 3TK R/W HICO  SMART"/>
    <n v="1"/>
    <n v="87225.94"/>
    <n v="0"/>
    <x v="1"/>
    <n v="87225.94"/>
    <n v="241.95822468793344"/>
    <x v="0"/>
    <n v="5"/>
    <x v="0"/>
    <x v="0"/>
  </r>
  <r>
    <s v="WH35"/>
    <s v="4450769743"/>
    <s v="Y"/>
    <s v="Transit"/>
    <s v="RA CARRIAGE ASSY"/>
    <n v="2"/>
    <n v="37661.660000000003"/>
    <n v="0"/>
    <x v="1"/>
    <n v="75323.320000000007"/>
    <n v="208.94124826629684"/>
    <x v="0"/>
    <n v="5"/>
    <x v="0"/>
    <x v="0"/>
  </r>
  <r>
    <s v="WH35"/>
    <s v="4450771990"/>
    <s v="Y"/>
    <s v="Transit"/>
    <s v="SERVICE PART RIVERSIDE MOTHERB"/>
    <n v="1"/>
    <n v="61860.54"/>
    <n v="0"/>
    <x v="12"/>
    <n v="61860.54"/>
    <n v="171.59650485436893"/>
    <x v="0"/>
    <n v="4"/>
    <x v="0"/>
    <x v="0"/>
  </r>
  <r>
    <s v="WH35"/>
    <s v="4450773447"/>
    <s v="N"/>
    <s v="Transit"/>
    <s v="AIR FILTER"/>
    <n v="50"/>
    <n v="0"/>
    <n v="0"/>
    <x v="1"/>
    <n v="0"/>
    <n v="0"/>
    <x v="0"/>
    <n v="5"/>
    <x v="0"/>
    <x v="0"/>
  </r>
  <r>
    <s v="WH5"/>
    <s v="0090028595"/>
    <s v="Y"/>
    <s v="Transit"/>
    <s v="SEPARATOR - NARROW"/>
    <n v="1"/>
    <n v="239555.45"/>
    <n v="0"/>
    <x v="147"/>
    <n v="239555.45"/>
    <n v="664.50887656033285"/>
    <x v="0"/>
    <n v="336"/>
    <x v="0"/>
    <x v="0"/>
  </r>
  <r>
    <s v="WH5"/>
    <s v="4450738137"/>
    <s v="N"/>
    <s v="Transit"/>
    <s v="VACUM-PUMP ASSY"/>
    <n v="3"/>
    <n v="298.47000000000003"/>
    <n v="0"/>
    <x v="22"/>
    <n v="895.41000000000008"/>
    <n v="2.4838002773925107"/>
    <x v="0"/>
    <n v="13"/>
    <x v="0"/>
    <x v="0"/>
  </r>
  <r>
    <s v="WH5"/>
    <s v="4450769745"/>
    <s v="Y"/>
    <s v="Transit"/>
    <s v="S2 PRESENTER R/A FRU"/>
    <n v="1"/>
    <n v="137097.72"/>
    <n v="0"/>
    <x v="148"/>
    <n v="137097.72"/>
    <n v="380.29880721220525"/>
    <x v="0"/>
    <n v="126"/>
    <x v="0"/>
    <x v="0"/>
  </r>
  <r>
    <s v="WH5"/>
    <s v="4970455320"/>
    <s v="N"/>
    <s v="Transit"/>
    <s v="MEMORY MODULE  DDR2  1 GB  667"/>
    <n v="1"/>
    <n v="6448.12"/>
    <n v="0"/>
    <x v="81"/>
    <n v="6448.12"/>
    <n v="17.886601941747571"/>
    <x v="0"/>
    <n v="131"/>
    <x v="0"/>
    <x v="0"/>
  </r>
  <r>
    <s v="WH5"/>
    <s v="8770238918"/>
    <s v="N"/>
    <s v="Transit"/>
    <s v="ROLLER-CAPTURE"/>
    <n v="8"/>
    <n v="462.79"/>
    <n v="0"/>
    <x v="2"/>
    <n v="3702.32"/>
    <n v="10.26995839112344"/>
    <x v="0"/>
    <n v="96"/>
    <x v="0"/>
    <x v="0"/>
  </r>
  <r>
    <s v="WH5"/>
    <s v="9980235677"/>
    <s v="N"/>
    <s v="Transit"/>
    <s v="ROLLER"/>
    <n v="1"/>
    <n v="305.11"/>
    <n v="0"/>
    <x v="104"/>
    <n v="305.11"/>
    <n v="0.84635228848821087"/>
    <x v="0"/>
    <n v="49"/>
    <x v="0"/>
    <x v="0"/>
  </r>
  <r>
    <s v="WH5"/>
    <s v="9980911782"/>
    <s v="N"/>
    <s v="Transit"/>
    <s v="BELT TRANSPORT 1 = 1 FOR 5877"/>
    <n v="1"/>
    <n v="4545.2299999999996"/>
    <n v="0"/>
    <x v="149"/>
    <n v="4545.2299999999996"/>
    <n v="12.608127600554784"/>
    <x v="0"/>
    <n v="224"/>
    <x v="0"/>
    <x v="0"/>
  </r>
  <r>
    <s v="WH6"/>
    <s v="4450704484"/>
    <s v="Y"/>
    <s v="Transit"/>
    <s v="U-IMCRW 3 TK HICO WITH SMART -"/>
    <n v="2"/>
    <n v="124886.85"/>
    <n v="0"/>
    <x v="12"/>
    <n v="249773.7"/>
    <n v="692.85353675450767"/>
    <x v="0"/>
    <n v="4"/>
    <x v="0"/>
    <x v="0"/>
  </r>
  <r>
    <s v="WH6"/>
    <s v="4450756222"/>
    <s v="N"/>
    <s v="Transit"/>
    <s v="CASSETTE HLA NON TI"/>
    <n v="1"/>
    <n v="8987.08"/>
    <n v="0"/>
    <x v="12"/>
    <n v="8987.08"/>
    <n v="24.929486823855754"/>
    <x v="0"/>
    <n v="4"/>
    <x v="0"/>
    <x v="0"/>
  </r>
  <r>
    <s v="WH84"/>
    <s v="0090026111"/>
    <s v="Y"/>
    <s v="Transit"/>
    <s v="GOP ASSEMBLY"/>
    <n v="1"/>
    <n v="131594.17000000001"/>
    <n v="1.2E-2"/>
    <x v="1"/>
    <n v="131594.17000000001"/>
    <n v="365.0324049930652"/>
    <x v="0"/>
    <n v="5"/>
    <x v="0"/>
    <x v="0"/>
  </r>
  <r>
    <s v="WH84"/>
    <s v="4450737837"/>
    <s v="Y"/>
    <s v="Transit"/>
    <s v="NU-MCRW 3TKR/WHico Plus Smart"/>
    <n v="1"/>
    <n v="102960.99"/>
    <n v="0"/>
    <x v="56"/>
    <n v="102960.99"/>
    <n v="285.60607489597783"/>
    <x v="0"/>
    <n v="28"/>
    <x v="0"/>
    <x v="0"/>
  </r>
  <r>
    <s v="WH84"/>
    <s v="4450745408"/>
    <s v="N"/>
    <s v="Transit"/>
    <s v="EPP-3 (P) INTERNATIONAL 3 MODU"/>
    <n v="2"/>
    <n v="39818.07"/>
    <n v="0"/>
    <x v="7"/>
    <n v="79636.14"/>
    <n v="220.90468793342581"/>
    <x v="0"/>
    <n v="6"/>
    <x v="0"/>
    <x v="0"/>
  </r>
  <r>
    <s v="WH84"/>
    <s v="4450763724"/>
    <s v="Y"/>
    <s v="Transit"/>
    <s v="DISPLAY - 7 INCH COP_"/>
    <n v="3"/>
    <n v="59967.21"/>
    <n v="0"/>
    <x v="12"/>
    <n v="179901.63"/>
    <n v="499.03364771151178"/>
    <x v="0"/>
    <n v="4"/>
    <x v="0"/>
    <x v="0"/>
  </r>
  <r>
    <s v="WH96"/>
    <s v="4450736562"/>
    <s v="N"/>
    <s v="Transit"/>
    <s v="ASSY - REFERENCE EDGE FRU"/>
    <n v="1"/>
    <n v="7147.38"/>
    <n v="0"/>
    <x v="117"/>
    <n v="7147.38"/>
    <n v="19.826296809986129"/>
    <x v="0"/>
    <n v="168"/>
    <x v="0"/>
    <x v="0"/>
  </r>
  <r>
    <s v="WH96"/>
    <s v="4450763724"/>
    <s v="Y"/>
    <s v="Transit"/>
    <s v="DISPLAY - 7 INCH COP_"/>
    <n v="1"/>
    <n v="59967.21"/>
    <n v="0"/>
    <x v="1"/>
    <n v="59967.21"/>
    <n v="166.34454923717058"/>
    <x v="0"/>
    <n v="5"/>
    <x v="0"/>
    <x v="0"/>
  </r>
  <r>
    <s v="WH96"/>
    <s v="4970475399"/>
    <s v="Y"/>
    <s v="Transit"/>
    <s v="SERVICE ASSEMBLY - MOTHERBOARD"/>
    <n v="1"/>
    <n v="45987.31"/>
    <n v="0"/>
    <x v="64"/>
    <n v="45987.31"/>
    <n v="127.56535367545075"/>
    <x v="0"/>
    <n v="13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26">
  <location ref="G4:J156" firstHeaderRow="1" firstDataRow="2" firstDataCol="1"/>
  <pivotFields count="15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8" outline="0" subtotalTop="0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6">
        <item x="1"/>
        <item x="0"/>
        <item x="2"/>
        <item x="4"/>
        <item x="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sortType="ascending" defaultSubtotal="0">
      <items count="4">
        <item x="1"/>
        <item x="0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1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Sum of Total Value (USD)" fld="10" baseField="2" baseItem="1" numFmtId="165"/>
  </dataFields>
  <formats count="20">
    <format dxfId="86">
      <pivotArea type="all" dataOnly="0" outline="0" fieldPosition="0"/>
    </format>
    <format dxfId="85">
      <pivotArea outline="0" collapsedLevelsAreSubtotals="1" fieldPosition="0"/>
    </format>
    <format dxfId="84">
      <pivotArea type="origin" dataOnly="0" labelOnly="1" outline="0" fieldPosition="0"/>
    </format>
    <format dxfId="83">
      <pivotArea field="-2" type="button" dataOnly="0" labelOnly="1" outline="0" axis="axisValues" fieldPosition="0"/>
    </format>
    <format dxfId="82">
      <pivotArea type="topRight" dataOnly="0" labelOnly="1" outline="0" fieldPosition="0"/>
    </format>
    <format dxfId="81">
      <pivotArea field="13" type="button" dataOnly="0" labelOnly="1" outline="0"/>
    </format>
    <format dxfId="80">
      <pivotArea field="11" type="button" dataOnly="0" labelOnly="1" outline="0"/>
    </format>
    <format dxfId="79">
      <pivotArea field="14" type="button" dataOnly="0" labelOnly="1" outline="0" axis="axisCol" fieldPosition="0"/>
    </format>
    <format dxfId="78">
      <pivotArea dataOnly="0" labelOnly="1" grandRow="1" outline="0" fieldPosition="0"/>
    </format>
    <format dxfId="7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6">
      <pivotArea type="all" dataOnly="0" outline="0" fieldPosition="0"/>
    </format>
    <format dxfId="75">
      <pivotArea outline="0" collapsedLevelsAreSubtotals="1" fieldPosition="0"/>
    </format>
    <format dxfId="74">
      <pivotArea type="origin" dataOnly="0" labelOnly="1" outline="0" fieldPosition="0"/>
    </format>
    <format dxfId="73">
      <pivotArea field="-2" type="button" dataOnly="0" labelOnly="1" outline="0" axis="axisValues" fieldPosition="0"/>
    </format>
    <format dxfId="72">
      <pivotArea type="topRight" dataOnly="0" labelOnly="1" outline="0" fieldPosition="0"/>
    </format>
    <format dxfId="71">
      <pivotArea field="13" type="button" dataOnly="0" labelOnly="1" outline="0"/>
    </format>
    <format dxfId="70">
      <pivotArea field="14" type="button" dataOnly="0" labelOnly="1" outline="0" axis="axisCol" fieldPosition="0"/>
    </format>
    <format dxfId="69">
      <pivotArea field="11" type="button" dataOnly="0" labelOnly="1" outline="0"/>
    </format>
    <format dxfId="68">
      <pivotArea dataOnly="0" labelOnly="1" grandRow="1" outline="0" fieldPosition="0"/>
    </format>
    <format dxfId="67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16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4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5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2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2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3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3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6">
  <location ref="A4:D10" firstHeaderRow="1" firstDataRow="2" firstDataCol="1"/>
  <pivotFields count="15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6">
        <item x="1"/>
        <item x="0"/>
        <item x="2"/>
        <item x="4"/>
        <item x="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ascending" defaultSubtotal="0">
      <items count="4">
        <item x="1"/>
        <item x="0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Sum of Total Value (USD)" fld="10" baseField="2" baseItem="1" numFmtId="165"/>
  </dataFields>
  <formats count="23">
    <format dxfId="109">
      <pivotArea type="all" dataOnly="0" outline="0" fieldPosition="0"/>
    </format>
    <format dxfId="108">
      <pivotArea outline="0" collapsedLevelsAreSubtotals="1" fieldPosition="0"/>
    </format>
    <format dxfId="107">
      <pivotArea type="origin" dataOnly="0" labelOnly="1" outline="0" fieldPosition="0"/>
    </format>
    <format dxfId="106">
      <pivotArea field="-2" type="button" dataOnly="0" labelOnly="1" outline="0" axis="axisValues" fieldPosition="0"/>
    </format>
    <format dxfId="105">
      <pivotArea type="topRight" dataOnly="0" labelOnly="1" outline="0" fieldPosition="0"/>
    </format>
    <format dxfId="104">
      <pivotArea field="13" type="button" dataOnly="0" labelOnly="1" outline="0" axis="axisRow" fieldPosition="0"/>
    </format>
    <format dxfId="103">
      <pivotArea field="11" type="button" dataOnly="0" labelOnly="1" outline="0"/>
    </format>
    <format dxfId="102">
      <pivotArea field="14" type="button" dataOnly="0" labelOnly="1" outline="0" axis="axisCol" fieldPosition="0"/>
    </format>
    <format dxfId="101">
      <pivotArea dataOnly="0" labelOnly="1" grandRow="1" outline="0" fieldPosition="0"/>
    </format>
    <format dxfId="10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9">
      <pivotArea type="all" dataOnly="0" outline="0" fieldPosition="0"/>
    </format>
    <format dxfId="98">
      <pivotArea outline="0" collapsedLevelsAreSubtotals="1" fieldPosition="0"/>
    </format>
    <format dxfId="97">
      <pivotArea type="origin" dataOnly="0" labelOnly="1" outline="0" fieldPosition="0"/>
    </format>
    <format dxfId="96">
      <pivotArea field="-2" type="button" dataOnly="0" labelOnly="1" outline="0" axis="axisValues" fieldPosition="0"/>
    </format>
    <format dxfId="95">
      <pivotArea type="topRight" dataOnly="0" labelOnly="1" outline="0" fieldPosition="0"/>
    </format>
    <format dxfId="94">
      <pivotArea field="13" type="button" dataOnly="0" labelOnly="1" outline="0" axis="axisRow" fieldPosition="0"/>
    </format>
    <format dxfId="93">
      <pivotArea field="14" type="button" dataOnly="0" labelOnly="1" outline="0" axis="axisCol" fieldPosition="0"/>
    </format>
    <format dxfId="92">
      <pivotArea field="11" type="button" dataOnly="0" labelOnly="1" outline="0"/>
    </format>
    <format dxfId="91">
      <pivotArea dataOnly="0" labelOnly="1" grandRow="1" outline="0" fieldPosition="0"/>
    </format>
    <format dxfId="9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9">
      <pivotArea outline="0" fieldPosition="0">
        <references count="2">
          <reference field="13" count="0" selected="0"/>
          <reference field="14" count="1" selected="0">
            <x v="0"/>
          </reference>
        </references>
      </pivotArea>
    </format>
    <format dxfId="88">
      <pivotArea outline="0" fieldPosition="0">
        <references count="2">
          <reference field="13" count="0" selected="0"/>
          <reference field="14" count="1" selected="0">
            <x v="1"/>
          </reference>
        </references>
      </pivotArea>
    </format>
    <format dxfId="87">
      <pivotArea outline="0" fieldPosition="0">
        <references count="2">
          <reference field="13" count="0" selected="0"/>
          <reference field="14" count="1" selected="0">
            <x v="1"/>
          </reference>
        </references>
      </pivotArea>
    </format>
  </format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7"/>
  <sheetViews>
    <sheetView showGridLines="0" workbookViewId="0">
      <selection activeCell="M15" sqref="M15"/>
    </sheetView>
  </sheetViews>
  <sheetFormatPr defaultColWidth="9.1796875" defaultRowHeight="14.5" x14ac:dyDescent="0.35"/>
  <cols>
    <col min="1" max="16384" width="9.1796875" style="11"/>
  </cols>
  <sheetData>
    <row r="1" spans="1:1" x14ac:dyDescent="0.35">
      <c r="A1" s="11" t="s">
        <v>176</v>
      </c>
    </row>
    <row r="3" spans="1:1" x14ac:dyDescent="0.35">
      <c r="A3" s="11" t="s">
        <v>177</v>
      </c>
    </row>
    <row r="4" spans="1:1" x14ac:dyDescent="0.35">
      <c r="A4" s="11" t="s">
        <v>178</v>
      </c>
    </row>
    <row r="5" spans="1:1" x14ac:dyDescent="0.35">
      <c r="A5" s="11" t="s">
        <v>179</v>
      </c>
    </row>
    <row r="6" spans="1:1" x14ac:dyDescent="0.35">
      <c r="A6" s="11" t="s">
        <v>181</v>
      </c>
    </row>
    <row r="7" spans="1:1" x14ac:dyDescent="0.35">
      <c r="A7" s="11" t="s">
        <v>211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883"/>
  <sheetViews>
    <sheetView topLeftCell="B1" zoomScale="87" zoomScaleNormal="87" workbookViewId="0">
      <pane ySplit="11" topLeftCell="A855" activePane="bottomLeft" state="frozen"/>
      <selection pane="bottomLeft" activeCell="G854" sqref="G854"/>
    </sheetView>
  </sheetViews>
  <sheetFormatPr defaultRowHeight="14.5" x14ac:dyDescent="0.35"/>
  <cols>
    <col min="1" max="1" width="15.26953125" customWidth="1"/>
    <col min="2" max="2" width="13" bestFit="1" customWidth="1"/>
    <col min="3" max="3" width="5.81640625" customWidth="1"/>
    <col min="4" max="4" width="8.453125" bestFit="1" customWidth="1"/>
    <col min="5" max="5" width="47.7265625" bestFit="1" customWidth="1"/>
    <col min="6" max="6" width="11.1796875" bestFit="1" customWidth="1"/>
    <col min="7" max="7" width="12.453125" bestFit="1" customWidth="1"/>
    <col min="8" max="8" width="9.7265625" customWidth="1"/>
    <col min="9" max="9" width="12.453125" customWidth="1"/>
    <col min="10" max="10" width="13.26953125" customWidth="1"/>
    <col min="11" max="11" width="13.54296875" customWidth="1"/>
    <col min="12" max="12" width="24.7265625" bestFit="1" customWidth="1"/>
    <col min="13" max="13" width="8.81640625" customWidth="1"/>
    <col min="14" max="14" width="14" bestFit="1" customWidth="1"/>
    <col min="15" max="15" width="12.81640625" bestFit="1" customWidth="1"/>
    <col min="16" max="16" width="12.453125" bestFit="1" customWidth="1"/>
    <col min="17" max="17" width="16.7265625" bestFit="1" customWidth="1"/>
  </cols>
  <sheetData>
    <row r="1" spans="1:17" x14ac:dyDescent="0.35">
      <c r="B1" s="77" t="s">
        <v>296</v>
      </c>
      <c r="C1" s="78"/>
      <c r="D1" s="78"/>
      <c r="E1" s="79"/>
      <c r="F1" s="28">
        <f ca="1">TODAY()</f>
        <v>44971</v>
      </c>
      <c r="I1" s="20"/>
      <c r="J1" s="21"/>
    </row>
    <row r="2" spans="1:17" x14ac:dyDescent="0.35">
      <c r="B2" s="80" t="s">
        <v>113</v>
      </c>
      <c r="C2" s="81"/>
      <c r="D2" s="81"/>
      <c r="E2" s="6" t="s">
        <v>257</v>
      </c>
    </row>
    <row r="3" spans="1:17" x14ac:dyDescent="0.35">
      <c r="B3" s="80" t="s">
        <v>114</v>
      </c>
      <c r="C3" s="81"/>
      <c r="D3" s="81"/>
      <c r="E3" s="6" t="s">
        <v>258</v>
      </c>
    </row>
    <row r="4" spans="1:17" x14ac:dyDescent="0.35">
      <c r="B4" s="84" t="s">
        <v>115</v>
      </c>
      <c r="C4" s="85"/>
      <c r="D4" s="85"/>
      <c r="E4" s="6" t="s">
        <v>258</v>
      </c>
    </row>
    <row r="5" spans="1:17" x14ac:dyDescent="0.35">
      <c r="B5" s="84" t="s">
        <v>116</v>
      </c>
      <c r="C5" s="85"/>
      <c r="D5" s="85"/>
      <c r="E5" s="6" t="s">
        <v>258</v>
      </c>
    </row>
    <row r="6" spans="1:17" x14ac:dyDescent="0.35">
      <c r="B6" s="84" t="s">
        <v>117</v>
      </c>
      <c r="C6" s="85"/>
      <c r="D6" s="85"/>
      <c r="E6" s="6" t="s">
        <v>258</v>
      </c>
    </row>
    <row r="7" spans="1:17" x14ac:dyDescent="0.35">
      <c r="B7" s="84" t="s">
        <v>118</v>
      </c>
      <c r="C7" s="85"/>
      <c r="D7" s="85"/>
      <c r="E7" s="6" t="s">
        <v>409</v>
      </c>
    </row>
    <row r="8" spans="1:17" ht="15" thickBot="1" x14ac:dyDescent="0.4">
      <c r="B8" s="82" t="s">
        <v>119</v>
      </c>
      <c r="C8" s="83"/>
      <c r="D8" s="83"/>
      <c r="E8" s="7" t="s">
        <v>256</v>
      </c>
    </row>
    <row r="9" spans="1:17" ht="15" thickBot="1" x14ac:dyDescent="0.4"/>
    <row r="10" spans="1:17" ht="15" thickBot="1" x14ac:dyDescent="0.4">
      <c r="E10" s="24" t="s">
        <v>112</v>
      </c>
      <c r="F10" s="24">
        <v>360.5</v>
      </c>
      <c r="K10" s="25">
        <f>SUBTOTAL(9,K12:K1000)</f>
        <v>249385.380773924</v>
      </c>
    </row>
    <row r="11" spans="1:17" s="1" customFormat="1" ht="29.5" thickBot="1" x14ac:dyDescent="0.4">
      <c r="A11" s="73" t="s">
        <v>0</v>
      </c>
      <c r="B11" s="74" t="s">
        <v>1</v>
      </c>
      <c r="C11" s="75" t="s">
        <v>2</v>
      </c>
      <c r="D11" s="75" t="s">
        <v>3</v>
      </c>
      <c r="E11" s="75" t="s">
        <v>4</v>
      </c>
      <c r="F11" s="75" t="s">
        <v>5</v>
      </c>
      <c r="G11" s="75" t="s">
        <v>123</v>
      </c>
      <c r="H11" s="75" t="s">
        <v>124</v>
      </c>
      <c r="I11" s="76" t="s">
        <v>6</v>
      </c>
      <c r="J11" s="26" t="s">
        <v>122</v>
      </c>
      <c r="K11" s="26" t="s">
        <v>125</v>
      </c>
      <c r="L11" s="26" t="s">
        <v>7</v>
      </c>
      <c r="M11" s="26" t="s">
        <v>127</v>
      </c>
      <c r="N11" s="26" t="s">
        <v>120</v>
      </c>
      <c r="O11" s="26" t="s">
        <v>128</v>
      </c>
      <c r="P11" s="26" t="s">
        <v>172</v>
      </c>
      <c r="Q11" s="27" t="s">
        <v>173</v>
      </c>
    </row>
    <row r="12" spans="1:17" x14ac:dyDescent="0.35">
      <c r="A12" s="62" t="s">
        <v>369</v>
      </c>
      <c r="B12" s="62" t="s">
        <v>165</v>
      </c>
      <c r="C12" s="62" t="s">
        <v>10</v>
      </c>
      <c r="D12" s="62" t="s">
        <v>9</v>
      </c>
      <c r="E12" s="62" t="s">
        <v>166</v>
      </c>
      <c r="F12" s="63">
        <v>1</v>
      </c>
      <c r="G12" s="64">
        <v>2296.64</v>
      </c>
      <c r="H12" s="64">
        <v>0</v>
      </c>
      <c r="I12" s="69">
        <v>43943</v>
      </c>
      <c r="J12" s="2">
        <f t="shared" ref="J12:J38" si="0">F12*G12</f>
        <v>2296.64</v>
      </c>
      <c r="K12" s="3">
        <f t="shared" ref="K12:K38" si="1">IF(J12="",(H12/$F$10),((J12+H12)/$F$10))</f>
        <v>6.3707073509015251</v>
      </c>
      <c r="L12" s="4" t="str">
        <f t="shared" ref="L12:L13" si="2">IF(A12="","",IF(LEFT(A12,1)="T","Good Transit to CE",IF(LEFT(A12,4)="DEF4","Defective From FSL to Log",IF(LEFT(A12,2)="00","FSL to FSL",IF(OR(LEFT(A12,1)="0",LEFT(A12,1)="O"),"OBF - CE transit to Log",IF(LEFT(A12,1)="D","Defective CE Transit to Log",IF(LEFT(A12,1)="G","Good CE transit to Log",IF(A12="WH1","NTS - FSL to Log","FSL to FSL"))))))))</f>
        <v>FSL to FSL</v>
      </c>
      <c r="M12" s="4">
        <f ca="1">IF(I12="","",TODAY()-I12)</f>
        <v>1028</v>
      </c>
      <c r="N12" s="5" t="str">
        <f t="shared" ref="N12:N38" si="3">IF(L12="","",VLOOKUP(L12,$B$2:$E$8,4,0))</f>
        <v>ISHOLA</v>
      </c>
      <c r="O12" s="5" t="str">
        <f t="shared" ref="O12" ca="1" si="4">IF(B12="","",IF(AND(L12="FSL to FSL",M12&lt;=3),"Within Aging",IF(AND(L12="NTS - FSL to Log",M12&lt;=3),"Within Aging",IF(AND(L12="Defective From FSL to Log",M12&lt;=3),"Within Aging",IF(AND(L12="Defective CE Transit to Log",M12&lt;=7),"Within Aging",IF(AND(L12="OBF - CE transit to Log",M12&lt;=7),"Within Aging",IF(AND(L12="Good CE transit to Log",L12&lt;=3),"Within Aging",IF(AND(L12="Good Transit to CE",L12&lt;=3),"Within Aging","Over due"))))))))</f>
        <v>Over due</v>
      </c>
      <c r="P12" s="23">
        <f>G12/F$10</f>
        <v>6.3707073509015251</v>
      </c>
      <c r="Q12" t="str">
        <f>IF(AND(C12="N",P12&lt;=5),"Expense Part","Non Expense Part")</f>
        <v>Non Expense Part</v>
      </c>
    </row>
    <row r="13" spans="1:17" x14ac:dyDescent="0.35">
      <c r="A13" s="62" t="s">
        <v>17</v>
      </c>
      <c r="B13" s="62" t="s">
        <v>134</v>
      </c>
      <c r="C13" s="62" t="s">
        <v>8</v>
      </c>
      <c r="D13" s="62" t="s">
        <v>9</v>
      </c>
      <c r="E13" s="62" t="s">
        <v>18</v>
      </c>
      <c r="F13" s="63">
        <v>4</v>
      </c>
      <c r="G13" s="64">
        <v>124886.85</v>
      </c>
      <c r="H13" s="64">
        <v>0</v>
      </c>
      <c r="I13" s="69">
        <v>43992</v>
      </c>
      <c r="J13" s="2">
        <f t="shared" si="0"/>
        <v>499547.4</v>
      </c>
      <c r="K13" s="3">
        <f t="shared" si="1"/>
        <v>1385.7070735090153</v>
      </c>
      <c r="L13" s="4" t="str">
        <f t="shared" si="2"/>
        <v>Defective CE Transit to Log</v>
      </c>
      <c r="M13" s="4">
        <f t="shared" ref="M13:M38" ca="1" si="5">IF(I13="","",TODAY()-I13)</f>
        <v>979</v>
      </c>
      <c r="N13" s="5" t="str">
        <f t="shared" si="3"/>
        <v>ADENIYI/AYO</v>
      </c>
      <c r="O13" s="5" t="str">
        <f ca="1">IF(B13="","",IF(AND(L13="FSL to FSL",M13&lt;=3),"Within Aging",IF(AND(L13="NTS - FSL to Log",M13&lt;=3),"Within Aging",IF(AND(L13="Defective From FSL to Log",M13&lt;=3),"Within Aging",IF(AND(L13="Defective CE Transit to Log",M13&lt;=7),"Within Aging",IF(AND(L13="OBF - CE transit to Log",M13&lt;=7),"Within Aging",IF(AND(L13="Good CE transit to Log",L13&lt;=3),"Within Aging",IF(AND(L13="Good Transit to CE",L13&lt;=3),"Within Aging","Over due"))))))))</f>
        <v>Over due</v>
      </c>
      <c r="P13" s="23">
        <f t="shared" ref="P13:P38" si="6">G13/F$10</f>
        <v>346.42676837725384</v>
      </c>
      <c r="Q13" t="str">
        <f t="shared" ref="Q13:Q38" si="7">IF(AND(C13="N",P13&lt;=5),"Expense Part","Non Expense Part")</f>
        <v>Non Expense Part</v>
      </c>
    </row>
    <row r="14" spans="1:17" x14ac:dyDescent="0.35">
      <c r="A14" s="62" t="s">
        <v>17</v>
      </c>
      <c r="B14" s="62" t="s">
        <v>147</v>
      </c>
      <c r="C14" s="62" t="s">
        <v>8</v>
      </c>
      <c r="D14" s="62" t="s">
        <v>9</v>
      </c>
      <c r="E14" s="62" t="s">
        <v>14</v>
      </c>
      <c r="F14" s="63">
        <v>1</v>
      </c>
      <c r="G14" s="64">
        <v>94734.66</v>
      </c>
      <c r="H14" s="64">
        <v>0.03</v>
      </c>
      <c r="I14" s="69">
        <v>43901</v>
      </c>
      <c r="J14" s="2">
        <f t="shared" si="0"/>
        <v>94734.66</v>
      </c>
      <c r="K14" s="3">
        <f t="shared" si="1"/>
        <v>262.78693481276008</v>
      </c>
      <c r="L14" s="4" t="str">
        <f t="shared" ref="L14:L42" si="8">IF(A14="","",IF(LEFT(A14,1)="T","Good Transit to CE",IF(LEFT(A14,4)="DEF4","Defective From FSL to Log",IF(LEFT(A14,2)="00","FSL to FSL",IF(OR(LEFT(A14,1)="0",LEFT(A14,1)="O"),"OBF - CE transit to Log",IF(LEFT(A14,1)="D","Defective CE Transit to Log",IF(LEFT(A14,1)="G","Good CE transit to Log",IF(A14="WH1","NTS - FSL to Log","FSL to FSL"))))))))</f>
        <v>Defective CE Transit to Log</v>
      </c>
      <c r="M14" s="4">
        <f t="shared" ca="1" si="5"/>
        <v>1070</v>
      </c>
      <c r="N14" s="5" t="str">
        <f t="shared" si="3"/>
        <v>ADENIYI/AYO</v>
      </c>
      <c r="O14" s="5" t="str">
        <f t="shared" ref="O14:O40" ca="1" si="9">IF(B14="","",IF(AND(L14="FSL to FSL",M14&lt;=3),"Within Aging",IF(AND(L14="NTS - FSL to Log",M14&lt;=3),"Within Aging",IF(AND(L14="Defective From FSL to Log",M14&lt;=3),"Within Aging",IF(AND(L14="Defective CE Transit to Log",M14&lt;=7),"Within Aging",IF(AND(L14="OBF - CE transit to Log",M14&lt;=7),"Within Aging",IF(AND(L14="Good CE transit to Log",L14&lt;=3),"Within Aging",IF(AND(L14="Good Transit to CE",L14&lt;=3),"Within Aging","Over due"))))))))</f>
        <v>Over due</v>
      </c>
      <c r="P14" s="23">
        <f t="shared" si="6"/>
        <v>262.78685159500696</v>
      </c>
      <c r="Q14" t="str">
        <f t="shared" si="7"/>
        <v>Non Expense Part</v>
      </c>
    </row>
    <row r="15" spans="1:17" x14ac:dyDescent="0.35">
      <c r="A15" s="62" t="s">
        <v>17</v>
      </c>
      <c r="B15" s="62" t="s">
        <v>135</v>
      </c>
      <c r="C15" s="62" t="s">
        <v>8</v>
      </c>
      <c r="D15" s="62" t="s">
        <v>9</v>
      </c>
      <c r="E15" s="62" t="s">
        <v>19</v>
      </c>
      <c r="F15" s="63">
        <v>1</v>
      </c>
      <c r="G15" s="64">
        <v>20852.73</v>
      </c>
      <c r="H15" s="64">
        <v>0</v>
      </c>
      <c r="I15" s="69">
        <v>43966</v>
      </c>
      <c r="J15" s="2">
        <f t="shared" si="0"/>
        <v>20852.73</v>
      </c>
      <c r="K15" s="3">
        <f t="shared" si="1"/>
        <v>57.843911234396671</v>
      </c>
      <c r="L15" s="4" t="str">
        <f t="shared" si="8"/>
        <v>Defective CE Transit to Log</v>
      </c>
      <c r="M15" s="4">
        <f t="shared" ca="1" si="5"/>
        <v>1005</v>
      </c>
      <c r="N15" s="5" t="str">
        <f t="shared" si="3"/>
        <v>ADENIYI/AYO</v>
      </c>
      <c r="O15" s="5" t="str">
        <f t="shared" ca="1" si="9"/>
        <v>Over due</v>
      </c>
      <c r="P15" s="23">
        <f t="shared" si="6"/>
        <v>57.843911234396671</v>
      </c>
      <c r="Q15" t="str">
        <f t="shared" si="7"/>
        <v>Non Expense Part</v>
      </c>
    </row>
    <row r="16" spans="1:17" x14ac:dyDescent="0.35">
      <c r="A16" s="62" t="s">
        <v>17</v>
      </c>
      <c r="B16" s="62" t="s">
        <v>130</v>
      </c>
      <c r="C16" s="62" t="s">
        <v>8</v>
      </c>
      <c r="D16" s="62" t="s">
        <v>9</v>
      </c>
      <c r="E16" s="62" t="s">
        <v>11</v>
      </c>
      <c r="F16" s="63">
        <v>1</v>
      </c>
      <c r="G16" s="64">
        <v>102960.99</v>
      </c>
      <c r="H16" s="64">
        <v>0</v>
      </c>
      <c r="I16" s="69">
        <v>43959</v>
      </c>
      <c r="J16" s="2">
        <f t="shared" si="0"/>
        <v>102960.99</v>
      </c>
      <c r="K16" s="3">
        <f t="shared" si="1"/>
        <v>285.60607489597783</v>
      </c>
      <c r="L16" s="4" t="str">
        <f t="shared" si="8"/>
        <v>Defective CE Transit to Log</v>
      </c>
      <c r="M16" s="4">
        <f t="shared" ca="1" si="5"/>
        <v>1012</v>
      </c>
      <c r="N16" s="5" t="str">
        <f t="shared" si="3"/>
        <v>ADENIYI/AYO</v>
      </c>
      <c r="O16" s="5" t="str">
        <f t="shared" ca="1" si="9"/>
        <v>Over due</v>
      </c>
      <c r="P16" s="23">
        <f t="shared" si="6"/>
        <v>285.60607489597783</v>
      </c>
      <c r="Q16" t="str">
        <f t="shared" si="7"/>
        <v>Non Expense Part</v>
      </c>
    </row>
    <row r="17" spans="1:17" x14ac:dyDescent="0.35">
      <c r="A17" s="62" t="s">
        <v>17</v>
      </c>
      <c r="B17" s="62" t="s">
        <v>145</v>
      </c>
      <c r="C17" s="62" t="s">
        <v>8</v>
      </c>
      <c r="D17" s="62" t="s">
        <v>9</v>
      </c>
      <c r="E17" s="62" t="s">
        <v>30</v>
      </c>
      <c r="F17" s="63">
        <v>1</v>
      </c>
      <c r="G17" s="64">
        <v>55738.33</v>
      </c>
      <c r="H17" s="64">
        <v>0</v>
      </c>
      <c r="I17" s="69">
        <v>43887</v>
      </c>
      <c r="J17" s="2">
        <f t="shared" si="0"/>
        <v>55738.33</v>
      </c>
      <c r="K17" s="3">
        <f t="shared" si="1"/>
        <v>154.61395284327324</v>
      </c>
      <c r="L17" s="4" t="str">
        <f t="shared" si="8"/>
        <v>Defective CE Transit to Log</v>
      </c>
      <c r="M17" s="4">
        <f t="shared" ca="1" si="5"/>
        <v>1084</v>
      </c>
      <c r="N17" s="5" t="str">
        <f t="shared" si="3"/>
        <v>ADENIYI/AYO</v>
      </c>
      <c r="O17" s="5" t="str">
        <f t="shared" ca="1" si="9"/>
        <v>Over due</v>
      </c>
      <c r="P17" s="23">
        <f t="shared" si="6"/>
        <v>154.61395284327324</v>
      </c>
      <c r="Q17" t="str">
        <f t="shared" si="7"/>
        <v>Non Expense Part</v>
      </c>
    </row>
    <row r="18" spans="1:17" x14ac:dyDescent="0.35">
      <c r="A18" s="62" t="s">
        <v>232</v>
      </c>
      <c r="B18" s="62" t="s">
        <v>309</v>
      </c>
      <c r="C18" s="62" t="s">
        <v>8</v>
      </c>
      <c r="D18" s="62" t="s">
        <v>9</v>
      </c>
      <c r="E18" s="62" t="s">
        <v>310</v>
      </c>
      <c r="F18" s="63">
        <v>1</v>
      </c>
      <c r="G18" s="64">
        <v>228911.21</v>
      </c>
      <c r="H18" s="64">
        <v>0</v>
      </c>
      <c r="I18" s="69">
        <v>43990</v>
      </c>
      <c r="J18" s="2">
        <f t="shared" si="0"/>
        <v>228911.21</v>
      </c>
      <c r="K18" s="3">
        <f t="shared" si="1"/>
        <v>634.98255201109566</v>
      </c>
      <c r="L18" s="4" t="str">
        <f t="shared" si="8"/>
        <v>Defective CE Transit to Log</v>
      </c>
      <c r="M18" s="4">
        <f t="shared" ca="1" si="5"/>
        <v>981</v>
      </c>
      <c r="N18" s="5" t="str">
        <f t="shared" si="3"/>
        <v>ADENIYI/AYO</v>
      </c>
      <c r="O18" s="5" t="str">
        <f t="shared" ca="1" si="9"/>
        <v>Over due</v>
      </c>
      <c r="P18" s="23">
        <f t="shared" si="6"/>
        <v>634.98255201109566</v>
      </c>
      <c r="Q18" t="str">
        <f t="shared" si="7"/>
        <v>Non Expense Part</v>
      </c>
    </row>
    <row r="19" spans="1:17" x14ac:dyDescent="0.35">
      <c r="A19" s="62" t="s">
        <v>232</v>
      </c>
      <c r="B19" s="62" t="s">
        <v>140</v>
      </c>
      <c r="C19" s="62" t="s">
        <v>8</v>
      </c>
      <c r="D19" s="62" t="s">
        <v>9</v>
      </c>
      <c r="E19" s="62" t="s">
        <v>13</v>
      </c>
      <c r="F19" s="63">
        <v>1</v>
      </c>
      <c r="G19" s="64">
        <v>137664.66</v>
      </c>
      <c r="H19" s="64">
        <v>0.121</v>
      </c>
      <c r="I19" s="69">
        <v>43991</v>
      </c>
      <c r="J19" s="2">
        <f t="shared" si="0"/>
        <v>137664.66</v>
      </c>
      <c r="K19" s="3">
        <f t="shared" si="1"/>
        <v>381.87179195561725</v>
      </c>
      <c r="L19" s="4" t="str">
        <f t="shared" si="8"/>
        <v>Defective CE Transit to Log</v>
      </c>
      <c r="M19" s="4">
        <f t="shared" ca="1" si="5"/>
        <v>980</v>
      </c>
      <c r="N19" s="5" t="str">
        <f t="shared" si="3"/>
        <v>ADENIYI/AYO</v>
      </c>
      <c r="O19" s="5" t="str">
        <f t="shared" ca="1" si="9"/>
        <v>Over due</v>
      </c>
      <c r="P19" s="23">
        <f t="shared" si="6"/>
        <v>381.8714563106796</v>
      </c>
      <c r="Q19" t="str">
        <f t="shared" si="7"/>
        <v>Non Expense Part</v>
      </c>
    </row>
    <row r="20" spans="1:17" x14ac:dyDescent="0.35">
      <c r="A20" s="62" t="s">
        <v>232</v>
      </c>
      <c r="B20" s="62" t="s">
        <v>134</v>
      </c>
      <c r="C20" s="62" t="s">
        <v>8</v>
      </c>
      <c r="D20" s="62" t="s">
        <v>9</v>
      </c>
      <c r="E20" s="62" t="s">
        <v>18</v>
      </c>
      <c r="F20" s="63">
        <v>2</v>
      </c>
      <c r="G20" s="64">
        <v>124886.85</v>
      </c>
      <c r="H20" s="64">
        <v>0</v>
      </c>
      <c r="I20" s="69">
        <v>43992</v>
      </c>
      <c r="J20" s="2">
        <f t="shared" si="0"/>
        <v>249773.7</v>
      </c>
      <c r="K20" s="3">
        <f t="shared" si="1"/>
        <v>692.85353675450767</v>
      </c>
      <c r="L20" s="4" t="str">
        <f t="shared" si="8"/>
        <v>Defective CE Transit to Log</v>
      </c>
      <c r="M20" s="4">
        <f t="shared" ca="1" si="5"/>
        <v>979</v>
      </c>
      <c r="N20" s="5" t="str">
        <f t="shared" si="3"/>
        <v>ADENIYI/AYO</v>
      </c>
      <c r="O20" s="5" t="str">
        <f t="shared" ca="1" si="9"/>
        <v>Over due</v>
      </c>
      <c r="P20" s="23">
        <f t="shared" si="6"/>
        <v>346.42676837725384</v>
      </c>
      <c r="Q20" t="str">
        <f t="shared" si="7"/>
        <v>Non Expense Part</v>
      </c>
    </row>
    <row r="21" spans="1:17" x14ac:dyDescent="0.35">
      <c r="A21" s="62" t="s">
        <v>232</v>
      </c>
      <c r="B21" s="62" t="s">
        <v>458</v>
      </c>
      <c r="C21" s="62" t="s">
        <v>8</v>
      </c>
      <c r="D21" s="62" t="s">
        <v>9</v>
      </c>
      <c r="E21" s="62" t="s">
        <v>459</v>
      </c>
      <c r="F21" s="63">
        <v>1</v>
      </c>
      <c r="G21" s="64">
        <v>62991.63</v>
      </c>
      <c r="H21" s="64">
        <v>0</v>
      </c>
      <c r="I21" s="69">
        <v>43980</v>
      </c>
      <c r="J21" s="2">
        <f t="shared" si="0"/>
        <v>62991.63</v>
      </c>
      <c r="K21" s="3">
        <f t="shared" si="1"/>
        <v>174.7340638002774</v>
      </c>
      <c r="L21" s="4" t="str">
        <f t="shared" si="8"/>
        <v>Defective CE Transit to Log</v>
      </c>
      <c r="M21" s="4">
        <f t="shared" ca="1" si="5"/>
        <v>991</v>
      </c>
      <c r="N21" s="5" t="str">
        <f t="shared" si="3"/>
        <v>ADENIYI/AYO</v>
      </c>
      <c r="O21" s="5" t="str">
        <f t="shared" ca="1" si="9"/>
        <v>Over due</v>
      </c>
      <c r="P21" s="23">
        <f t="shared" si="6"/>
        <v>174.7340638002774</v>
      </c>
      <c r="Q21" t="str">
        <f t="shared" si="7"/>
        <v>Non Expense Part</v>
      </c>
    </row>
    <row r="22" spans="1:17" x14ac:dyDescent="0.35">
      <c r="A22" s="62" t="s">
        <v>194</v>
      </c>
      <c r="B22" s="62" t="s">
        <v>410</v>
      </c>
      <c r="C22" s="62" t="s">
        <v>8</v>
      </c>
      <c r="D22" s="62" t="s">
        <v>9</v>
      </c>
      <c r="E22" s="62" t="s">
        <v>411</v>
      </c>
      <c r="F22" s="63">
        <v>1</v>
      </c>
      <c r="G22" s="64">
        <v>571496.43999999994</v>
      </c>
      <c r="H22" s="64">
        <v>0</v>
      </c>
      <c r="I22" s="69">
        <v>43962</v>
      </c>
      <c r="J22" s="2">
        <f t="shared" si="0"/>
        <v>571496.43999999994</v>
      </c>
      <c r="K22" s="3">
        <f t="shared" si="1"/>
        <v>1585.2883217753119</v>
      </c>
      <c r="L22" s="4" t="str">
        <f t="shared" si="8"/>
        <v>Defective CE Transit to Log</v>
      </c>
      <c r="M22" s="4">
        <f t="shared" ca="1" si="5"/>
        <v>1009</v>
      </c>
      <c r="N22" s="5" t="str">
        <f t="shared" si="3"/>
        <v>ADENIYI/AYO</v>
      </c>
      <c r="O22" s="5" t="str">
        <f t="shared" ca="1" si="9"/>
        <v>Over due</v>
      </c>
      <c r="P22" s="23">
        <f t="shared" si="6"/>
        <v>1585.2883217753119</v>
      </c>
      <c r="Q22" t="str">
        <f t="shared" si="7"/>
        <v>Non Expense Part</v>
      </c>
    </row>
    <row r="23" spans="1:17" x14ac:dyDescent="0.35">
      <c r="A23" s="62" t="s">
        <v>194</v>
      </c>
      <c r="B23" s="62" t="s">
        <v>186</v>
      </c>
      <c r="C23" s="62" t="s">
        <v>8</v>
      </c>
      <c r="D23" s="62" t="s">
        <v>9</v>
      </c>
      <c r="E23" s="62" t="s">
        <v>187</v>
      </c>
      <c r="F23" s="63">
        <v>1</v>
      </c>
      <c r="G23" s="64">
        <v>44639.73</v>
      </c>
      <c r="H23" s="64">
        <v>0</v>
      </c>
      <c r="I23" s="69">
        <v>43942</v>
      </c>
      <c r="J23" s="2">
        <f t="shared" si="0"/>
        <v>44639.73</v>
      </c>
      <c r="K23" s="3">
        <f t="shared" si="1"/>
        <v>123.82726768377255</v>
      </c>
      <c r="L23" s="4" t="str">
        <f t="shared" si="8"/>
        <v>Defective CE Transit to Log</v>
      </c>
      <c r="M23" s="4">
        <f t="shared" ca="1" si="5"/>
        <v>1029</v>
      </c>
      <c r="N23" s="5" t="str">
        <f t="shared" si="3"/>
        <v>ADENIYI/AYO</v>
      </c>
      <c r="O23" s="5" t="str">
        <f t="shared" ca="1" si="9"/>
        <v>Over due</v>
      </c>
      <c r="P23" s="23">
        <f t="shared" si="6"/>
        <v>123.82726768377255</v>
      </c>
      <c r="Q23" t="str">
        <f t="shared" si="7"/>
        <v>Non Expense Part</v>
      </c>
    </row>
    <row r="24" spans="1:17" x14ac:dyDescent="0.35">
      <c r="A24" s="62" t="s">
        <v>194</v>
      </c>
      <c r="B24" s="62" t="s">
        <v>140</v>
      </c>
      <c r="C24" s="62" t="s">
        <v>8</v>
      </c>
      <c r="D24" s="62" t="s">
        <v>9</v>
      </c>
      <c r="E24" s="62" t="s">
        <v>13</v>
      </c>
      <c r="F24" s="63">
        <v>1</v>
      </c>
      <c r="G24" s="64">
        <v>137664.66</v>
      </c>
      <c r="H24" s="64">
        <v>0.121</v>
      </c>
      <c r="I24" s="69">
        <v>43791</v>
      </c>
      <c r="J24" s="2">
        <f t="shared" si="0"/>
        <v>137664.66</v>
      </c>
      <c r="K24" s="3">
        <f t="shared" si="1"/>
        <v>381.87179195561725</v>
      </c>
      <c r="L24" s="4" t="str">
        <f t="shared" si="8"/>
        <v>Defective CE Transit to Log</v>
      </c>
      <c r="M24" s="4">
        <f t="shared" ca="1" si="5"/>
        <v>1180</v>
      </c>
      <c r="N24" s="5" t="str">
        <f t="shared" si="3"/>
        <v>ADENIYI/AYO</v>
      </c>
      <c r="O24" s="5" t="str">
        <f t="shared" ca="1" si="9"/>
        <v>Over due</v>
      </c>
      <c r="P24" s="23">
        <f t="shared" si="6"/>
        <v>381.8714563106796</v>
      </c>
      <c r="Q24" t="str">
        <f t="shared" si="7"/>
        <v>Non Expense Part</v>
      </c>
    </row>
    <row r="25" spans="1:17" x14ac:dyDescent="0.35">
      <c r="A25" s="62" t="s">
        <v>194</v>
      </c>
      <c r="B25" s="62" t="s">
        <v>134</v>
      </c>
      <c r="C25" s="62" t="s">
        <v>8</v>
      </c>
      <c r="D25" s="62" t="s">
        <v>9</v>
      </c>
      <c r="E25" s="62" t="s">
        <v>18</v>
      </c>
      <c r="F25" s="63">
        <v>2</v>
      </c>
      <c r="G25" s="64">
        <v>124886.85</v>
      </c>
      <c r="H25" s="64">
        <v>0</v>
      </c>
      <c r="I25" s="69">
        <v>43993</v>
      </c>
      <c r="J25" s="2">
        <f t="shared" si="0"/>
        <v>249773.7</v>
      </c>
      <c r="K25" s="3">
        <f t="shared" si="1"/>
        <v>692.85353675450767</v>
      </c>
      <c r="L25" s="4" t="str">
        <f t="shared" si="8"/>
        <v>Defective CE Transit to Log</v>
      </c>
      <c r="M25" s="4">
        <f t="shared" ca="1" si="5"/>
        <v>978</v>
      </c>
      <c r="N25" s="5" t="str">
        <f t="shared" si="3"/>
        <v>ADENIYI/AYO</v>
      </c>
      <c r="O25" s="5" t="str">
        <f t="shared" ca="1" si="9"/>
        <v>Over due</v>
      </c>
      <c r="P25" s="23">
        <f t="shared" si="6"/>
        <v>346.42676837725384</v>
      </c>
      <c r="Q25" t="str">
        <f t="shared" si="7"/>
        <v>Non Expense Part</v>
      </c>
    </row>
    <row r="26" spans="1:17" x14ac:dyDescent="0.35">
      <c r="A26" s="62" t="s">
        <v>194</v>
      </c>
      <c r="B26" s="62" t="s">
        <v>147</v>
      </c>
      <c r="C26" s="62" t="s">
        <v>8</v>
      </c>
      <c r="D26" s="62" t="s">
        <v>9</v>
      </c>
      <c r="E26" s="62" t="s">
        <v>14</v>
      </c>
      <c r="F26" s="63">
        <v>2</v>
      </c>
      <c r="G26" s="64">
        <v>94734.66</v>
      </c>
      <c r="H26" s="64">
        <v>0.03</v>
      </c>
      <c r="I26" s="69">
        <v>43903</v>
      </c>
      <c r="J26" s="2">
        <f t="shared" si="0"/>
        <v>189469.32</v>
      </c>
      <c r="K26" s="3">
        <f t="shared" si="1"/>
        <v>525.57378640776699</v>
      </c>
      <c r="L26" s="4" t="str">
        <f t="shared" si="8"/>
        <v>Defective CE Transit to Log</v>
      </c>
      <c r="M26" s="4">
        <f t="shared" ca="1" si="5"/>
        <v>1068</v>
      </c>
      <c r="N26" s="5" t="str">
        <f t="shared" si="3"/>
        <v>ADENIYI/AYO</v>
      </c>
      <c r="O26" s="5" t="str">
        <f t="shared" ca="1" si="9"/>
        <v>Over due</v>
      </c>
      <c r="P26" s="23">
        <f t="shared" si="6"/>
        <v>262.78685159500696</v>
      </c>
      <c r="Q26" t="str">
        <f t="shared" si="7"/>
        <v>Non Expense Part</v>
      </c>
    </row>
    <row r="27" spans="1:17" x14ac:dyDescent="0.35">
      <c r="A27" s="62" t="s">
        <v>194</v>
      </c>
      <c r="B27" s="62" t="s">
        <v>130</v>
      </c>
      <c r="C27" s="62" t="s">
        <v>8</v>
      </c>
      <c r="D27" s="62" t="s">
        <v>9</v>
      </c>
      <c r="E27" s="62" t="s">
        <v>11</v>
      </c>
      <c r="F27" s="63">
        <v>3</v>
      </c>
      <c r="G27" s="64">
        <v>102960.99</v>
      </c>
      <c r="H27" s="64">
        <v>0</v>
      </c>
      <c r="I27" s="69">
        <v>43957</v>
      </c>
      <c r="J27" s="2">
        <f t="shared" si="0"/>
        <v>308882.97000000003</v>
      </c>
      <c r="K27" s="3">
        <f t="shared" si="1"/>
        <v>856.81822468793348</v>
      </c>
      <c r="L27" s="4" t="str">
        <f t="shared" si="8"/>
        <v>Defective CE Transit to Log</v>
      </c>
      <c r="M27" s="4">
        <f t="shared" ca="1" si="5"/>
        <v>1014</v>
      </c>
      <c r="N27" s="5" t="str">
        <f t="shared" si="3"/>
        <v>ADENIYI/AYO</v>
      </c>
      <c r="O27" s="5" t="str">
        <f t="shared" ca="1" si="9"/>
        <v>Over due</v>
      </c>
      <c r="P27" s="23">
        <f t="shared" si="6"/>
        <v>285.60607489597783</v>
      </c>
      <c r="Q27" t="str">
        <f t="shared" si="7"/>
        <v>Non Expense Part</v>
      </c>
    </row>
    <row r="28" spans="1:17" x14ac:dyDescent="0.35">
      <c r="A28" s="62" t="s">
        <v>194</v>
      </c>
      <c r="B28" s="62" t="s">
        <v>412</v>
      </c>
      <c r="C28" s="62" t="s">
        <v>8</v>
      </c>
      <c r="D28" s="62" t="s">
        <v>9</v>
      </c>
      <c r="E28" s="62" t="s">
        <v>32</v>
      </c>
      <c r="F28" s="63">
        <v>1</v>
      </c>
      <c r="G28" s="64">
        <v>239495.89</v>
      </c>
      <c r="H28" s="64">
        <v>0</v>
      </c>
      <c r="I28" s="69">
        <v>43987</v>
      </c>
      <c r="J28" s="2">
        <f t="shared" si="0"/>
        <v>239495.89</v>
      </c>
      <c r="K28" s="3">
        <f t="shared" si="1"/>
        <v>664.34366158113733</v>
      </c>
      <c r="L28" s="4" t="str">
        <f t="shared" si="8"/>
        <v>Defective CE Transit to Log</v>
      </c>
      <c r="M28" s="4">
        <f t="shared" ca="1" si="5"/>
        <v>984</v>
      </c>
      <c r="N28" s="5" t="str">
        <f t="shared" si="3"/>
        <v>ADENIYI/AYO</v>
      </c>
      <c r="O28" s="5" t="str">
        <f t="shared" ca="1" si="9"/>
        <v>Over due</v>
      </c>
      <c r="P28" s="23">
        <f t="shared" si="6"/>
        <v>664.34366158113733</v>
      </c>
      <c r="Q28" t="str">
        <f t="shared" si="7"/>
        <v>Non Expense Part</v>
      </c>
    </row>
    <row r="29" spans="1:17" x14ac:dyDescent="0.35">
      <c r="A29" s="62" t="s">
        <v>194</v>
      </c>
      <c r="B29" s="62" t="s">
        <v>184</v>
      </c>
      <c r="C29" s="62" t="s">
        <v>8</v>
      </c>
      <c r="D29" s="62" t="s">
        <v>9</v>
      </c>
      <c r="E29" s="62" t="s">
        <v>185</v>
      </c>
      <c r="F29" s="63">
        <v>2</v>
      </c>
      <c r="G29" s="64">
        <v>87225.94</v>
      </c>
      <c r="H29" s="64">
        <v>0</v>
      </c>
      <c r="I29" s="69">
        <v>43966</v>
      </c>
      <c r="J29" s="2">
        <f t="shared" si="0"/>
        <v>174451.88</v>
      </c>
      <c r="K29" s="3">
        <f t="shared" si="1"/>
        <v>483.91644937586688</v>
      </c>
      <c r="L29" s="4" t="str">
        <f t="shared" si="8"/>
        <v>Defective CE Transit to Log</v>
      </c>
      <c r="M29" s="4">
        <f t="shared" ca="1" si="5"/>
        <v>1005</v>
      </c>
      <c r="N29" s="5" t="str">
        <f t="shared" si="3"/>
        <v>ADENIYI/AYO</v>
      </c>
      <c r="O29" s="5" t="str">
        <f t="shared" ca="1" si="9"/>
        <v>Over due</v>
      </c>
      <c r="P29" s="23">
        <f t="shared" si="6"/>
        <v>241.95822468793344</v>
      </c>
      <c r="Q29" t="str">
        <f t="shared" si="7"/>
        <v>Non Expense Part</v>
      </c>
    </row>
    <row r="30" spans="1:17" x14ac:dyDescent="0.35">
      <c r="A30" s="62" t="s">
        <v>194</v>
      </c>
      <c r="B30" s="62" t="s">
        <v>241</v>
      </c>
      <c r="C30" s="62" t="s">
        <v>8</v>
      </c>
      <c r="D30" s="62" t="s">
        <v>9</v>
      </c>
      <c r="E30" s="62" t="s">
        <v>242</v>
      </c>
      <c r="F30" s="63">
        <v>1</v>
      </c>
      <c r="G30" s="64">
        <v>37661.660000000003</v>
      </c>
      <c r="H30" s="64">
        <v>0</v>
      </c>
      <c r="I30" s="69">
        <v>43979</v>
      </c>
      <c r="J30" s="2">
        <f t="shared" si="0"/>
        <v>37661.660000000003</v>
      </c>
      <c r="K30" s="3">
        <f t="shared" si="1"/>
        <v>104.47062413314842</v>
      </c>
      <c r="L30" s="4" t="str">
        <f t="shared" si="8"/>
        <v>Defective CE Transit to Log</v>
      </c>
      <c r="M30" s="4">
        <f t="shared" ca="1" si="5"/>
        <v>992</v>
      </c>
      <c r="N30" s="5" t="str">
        <f t="shared" si="3"/>
        <v>ADENIYI/AYO</v>
      </c>
      <c r="O30" s="5" t="str">
        <f t="shared" ca="1" si="9"/>
        <v>Over due</v>
      </c>
      <c r="P30" s="23">
        <f t="shared" si="6"/>
        <v>104.47062413314842</v>
      </c>
      <c r="Q30" t="str">
        <f t="shared" si="7"/>
        <v>Non Expense Part</v>
      </c>
    </row>
    <row r="31" spans="1:17" x14ac:dyDescent="0.35">
      <c r="A31" s="62" t="s">
        <v>194</v>
      </c>
      <c r="B31" s="62" t="s">
        <v>193</v>
      </c>
      <c r="C31" s="62" t="s">
        <v>8</v>
      </c>
      <c r="D31" s="62" t="s">
        <v>9</v>
      </c>
      <c r="E31" s="62" t="s">
        <v>32</v>
      </c>
      <c r="F31" s="63">
        <v>1</v>
      </c>
      <c r="G31" s="64">
        <v>137097.72</v>
      </c>
      <c r="H31" s="64">
        <v>0</v>
      </c>
      <c r="I31" s="69">
        <v>43923</v>
      </c>
      <c r="J31" s="2">
        <f t="shared" si="0"/>
        <v>137097.72</v>
      </c>
      <c r="K31" s="3">
        <f t="shared" si="1"/>
        <v>380.29880721220525</v>
      </c>
      <c r="L31" s="4" t="str">
        <f t="shared" si="8"/>
        <v>Defective CE Transit to Log</v>
      </c>
      <c r="M31" s="4">
        <f t="shared" ca="1" si="5"/>
        <v>1048</v>
      </c>
      <c r="N31" s="5" t="str">
        <f t="shared" si="3"/>
        <v>ADENIYI/AYO</v>
      </c>
      <c r="O31" s="5" t="str">
        <f t="shared" ca="1" si="9"/>
        <v>Over due</v>
      </c>
      <c r="P31" s="23">
        <f t="shared" si="6"/>
        <v>380.29880721220525</v>
      </c>
      <c r="Q31" t="str">
        <f t="shared" si="7"/>
        <v>Non Expense Part</v>
      </c>
    </row>
    <row r="32" spans="1:17" x14ac:dyDescent="0.35">
      <c r="A32" s="62" t="s">
        <v>24</v>
      </c>
      <c r="B32" s="62" t="s">
        <v>140</v>
      </c>
      <c r="C32" s="62" t="s">
        <v>8</v>
      </c>
      <c r="D32" s="62" t="s">
        <v>9</v>
      </c>
      <c r="E32" s="62" t="s">
        <v>13</v>
      </c>
      <c r="F32" s="63">
        <v>1</v>
      </c>
      <c r="G32" s="64">
        <v>137664.66</v>
      </c>
      <c r="H32" s="64">
        <v>0.121</v>
      </c>
      <c r="I32" s="69">
        <v>43964</v>
      </c>
      <c r="J32" s="2">
        <f t="shared" si="0"/>
        <v>137664.66</v>
      </c>
      <c r="K32" s="3">
        <f t="shared" si="1"/>
        <v>381.87179195561725</v>
      </c>
      <c r="L32" s="4" t="str">
        <f t="shared" si="8"/>
        <v>Defective CE Transit to Log</v>
      </c>
      <c r="M32" s="4">
        <f t="shared" ca="1" si="5"/>
        <v>1007</v>
      </c>
      <c r="N32" s="5" t="str">
        <f t="shared" si="3"/>
        <v>ADENIYI/AYO</v>
      </c>
      <c r="O32" s="5" t="str">
        <f t="shared" ca="1" si="9"/>
        <v>Over due</v>
      </c>
      <c r="P32" s="23">
        <f t="shared" si="6"/>
        <v>381.8714563106796</v>
      </c>
      <c r="Q32" t="str">
        <f t="shared" si="7"/>
        <v>Non Expense Part</v>
      </c>
    </row>
    <row r="33" spans="1:17" x14ac:dyDescent="0.35">
      <c r="A33" s="62" t="s">
        <v>24</v>
      </c>
      <c r="B33" s="62" t="s">
        <v>134</v>
      </c>
      <c r="C33" s="62" t="s">
        <v>8</v>
      </c>
      <c r="D33" s="62" t="s">
        <v>9</v>
      </c>
      <c r="E33" s="62" t="s">
        <v>18</v>
      </c>
      <c r="F33" s="63">
        <v>3</v>
      </c>
      <c r="G33" s="64">
        <v>124886.85</v>
      </c>
      <c r="H33" s="64">
        <v>0</v>
      </c>
      <c r="I33" s="69">
        <v>43991</v>
      </c>
      <c r="J33" s="2">
        <f t="shared" si="0"/>
        <v>374660.55000000005</v>
      </c>
      <c r="K33" s="3">
        <f t="shared" si="1"/>
        <v>1039.2803051317617</v>
      </c>
      <c r="L33" s="4" t="str">
        <f t="shared" si="8"/>
        <v>Defective CE Transit to Log</v>
      </c>
      <c r="M33" s="4">
        <f t="shared" ca="1" si="5"/>
        <v>980</v>
      </c>
      <c r="N33" s="5" t="str">
        <f t="shared" si="3"/>
        <v>ADENIYI/AYO</v>
      </c>
      <c r="O33" s="5" t="str">
        <f t="shared" ca="1" si="9"/>
        <v>Over due</v>
      </c>
      <c r="P33" s="23">
        <f t="shared" si="6"/>
        <v>346.42676837725384</v>
      </c>
      <c r="Q33" t="str">
        <f t="shared" si="7"/>
        <v>Non Expense Part</v>
      </c>
    </row>
    <row r="34" spans="1:17" x14ac:dyDescent="0.35">
      <c r="A34" s="62" t="s">
        <v>24</v>
      </c>
      <c r="B34" s="62" t="s">
        <v>299</v>
      </c>
      <c r="C34" s="62" t="s">
        <v>8</v>
      </c>
      <c r="D34" s="62" t="s">
        <v>9</v>
      </c>
      <c r="E34" s="62" t="s">
        <v>300</v>
      </c>
      <c r="F34" s="63">
        <v>1</v>
      </c>
      <c r="G34" s="64">
        <v>53585.13</v>
      </c>
      <c r="H34" s="64">
        <v>0</v>
      </c>
      <c r="I34" s="69">
        <v>43917</v>
      </c>
      <c r="J34" s="2">
        <f t="shared" si="0"/>
        <v>53585.13</v>
      </c>
      <c r="K34" s="3">
        <f t="shared" si="1"/>
        <v>148.64113730929265</v>
      </c>
      <c r="L34" s="4" t="str">
        <f t="shared" si="8"/>
        <v>Defective CE Transit to Log</v>
      </c>
      <c r="M34" s="4">
        <f t="shared" ca="1" si="5"/>
        <v>1054</v>
      </c>
      <c r="N34" s="5" t="str">
        <f t="shared" si="3"/>
        <v>ADENIYI/AYO</v>
      </c>
      <c r="O34" s="5" t="str">
        <f t="shared" ca="1" si="9"/>
        <v>Over due</v>
      </c>
      <c r="P34" s="23">
        <f t="shared" si="6"/>
        <v>148.64113730929265</v>
      </c>
      <c r="Q34" t="str">
        <f t="shared" si="7"/>
        <v>Non Expense Part</v>
      </c>
    </row>
    <row r="35" spans="1:17" x14ac:dyDescent="0.35">
      <c r="A35" s="62" t="s">
        <v>24</v>
      </c>
      <c r="B35" s="62" t="s">
        <v>218</v>
      </c>
      <c r="C35" s="62" t="s">
        <v>8</v>
      </c>
      <c r="D35" s="62" t="s">
        <v>9</v>
      </c>
      <c r="E35" s="62" t="s">
        <v>35</v>
      </c>
      <c r="F35" s="63">
        <v>1</v>
      </c>
      <c r="G35" s="64">
        <v>38570.18</v>
      </c>
      <c r="H35" s="64">
        <v>0</v>
      </c>
      <c r="I35" s="69">
        <v>43796</v>
      </c>
      <c r="J35" s="2">
        <f t="shared" si="0"/>
        <v>38570.18</v>
      </c>
      <c r="K35" s="3">
        <f t="shared" si="1"/>
        <v>106.99079056865465</v>
      </c>
      <c r="L35" s="4" t="str">
        <f t="shared" si="8"/>
        <v>Defective CE Transit to Log</v>
      </c>
      <c r="M35" s="4">
        <f t="shared" ca="1" si="5"/>
        <v>1175</v>
      </c>
      <c r="N35" s="5" t="str">
        <f t="shared" si="3"/>
        <v>ADENIYI/AYO</v>
      </c>
      <c r="O35" s="5" t="str">
        <f t="shared" ca="1" si="9"/>
        <v>Over due</v>
      </c>
      <c r="P35" s="23">
        <f t="shared" si="6"/>
        <v>106.99079056865465</v>
      </c>
      <c r="Q35" t="str">
        <f t="shared" si="7"/>
        <v>Non Expense Part</v>
      </c>
    </row>
    <row r="36" spans="1:17" x14ac:dyDescent="0.35">
      <c r="A36" s="62" t="s">
        <v>24</v>
      </c>
      <c r="B36" s="62" t="s">
        <v>241</v>
      </c>
      <c r="C36" s="62" t="s">
        <v>8</v>
      </c>
      <c r="D36" s="62" t="s">
        <v>9</v>
      </c>
      <c r="E36" s="62" t="s">
        <v>242</v>
      </c>
      <c r="F36" s="63">
        <v>1</v>
      </c>
      <c r="G36" s="64">
        <v>37661.660000000003</v>
      </c>
      <c r="H36" s="64">
        <v>0</v>
      </c>
      <c r="I36" s="69">
        <v>43852</v>
      </c>
      <c r="J36" s="2">
        <f t="shared" si="0"/>
        <v>37661.660000000003</v>
      </c>
      <c r="K36" s="3">
        <f t="shared" si="1"/>
        <v>104.47062413314842</v>
      </c>
      <c r="L36" s="4" t="str">
        <f t="shared" si="8"/>
        <v>Defective CE Transit to Log</v>
      </c>
      <c r="M36" s="4">
        <f t="shared" ca="1" si="5"/>
        <v>1119</v>
      </c>
      <c r="N36" s="5" t="str">
        <f t="shared" si="3"/>
        <v>ADENIYI/AYO</v>
      </c>
      <c r="O36" s="5" t="str">
        <f t="shared" ca="1" si="9"/>
        <v>Over due</v>
      </c>
      <c r="P36" s="23">
        <f t="shared" si="6"/>
        <v>104.47062413314842</v>
      </c>
      <c r="Q36" t="str">
        <f t="shared" si="7"/>
        <v>Non Expense Part</v>
      </c>
    </row>
    <row r="37" spans="1:17" x14ac:dyDescent="0.35">
      <c r="A37" s="62" t="s">
        <v>25</v>
      </c>
      <c r="B37" s="62" t="s">
        <v>139</v>
      </c>
      <c r="C37" s="62" t="s">
        <v>8</v>
      </c>
      <c r="D37" s="62" t="s">
        <v>9</v>
      </c>
      <c r="E37" s="62" t="s">
        <v>14</v>
      </c>
      <c r="F37" s="63">
        <v>1</v>
      </c>
      <c r="G37" s="64">
        <v>152736.19</v>
      </c>
      <c r="H37" s="64">
        <v>1.7000000000000001E-2</v>
      </c>
      <c r="I37" s="69">
        <v>43943</v>
      </c>
      <c r="J37" s="2">
        <f t="shared" si="0"/>
        <v>152736.19</v>
      </c>
      <c r="K37" s="3">
        <f t="shared" si="1"/>
        <v>423.67879889042996</v>
      </c>
      <c r="L37" s="4" t="str">
        <f t="shared" si="8"/>
        <v>Defective CE Transit to Log</v>
      </c>
      <c r="M37" s="4">
        <f t="shared" ca="1" si="5"/>
        <v>1028</v>
      </c>
      <c r="N37" s="5" t="str">
        <f t="shared" si="3"/>
        <v>ADENIYI/AYO</v>
      </c>
      <c r="O37" s="5" t="str">
        <f t="shared" ca="1" si="9"/>
        <v>Over due</v>
      </c>
      <c r="P37" s="23">
        <f t="shared" si="6"/>
        <v>423.67875173370322</v>
      </c>
      <c r="Q37" t="str">
        <f t="shared" si="7"/>
        <v>Non Expense Part</v>
      </c>
    </row>
    <row r="38" spans="1:17" x14ac:dyDescent="0.35">
      <c r="A38" s="62" t="s">
        <v>25</v>
      </c>
      <c r="B38" s="62" t="s">
        <v>149</v>
      </c>
      <c r="C38" s="62" t="s">
        <v>8</v>
      </c>
      <c r="D38" s="62" t="s">
        <v>9</v>
      </c>
      <c r="E38" s="62" t="s">
        <v>14</v>
      </c>
      <c r="F38" s="63">
        <v>1</v>
      </c>
      <c r="G38" s="64">
        <v>155657.12</v>
      </c>
      <c r="H38" s="64">
        <v>3.9E-2</v>
      </c>
      <c r="I38" s="69">
        <v>43987</v>
      </c>
      <c r="J38" s="2">
        <f t="shared" si="0"/>
        <v>155657.12</v>
      </c>
      <c r="K38" s="3">
        <f t="shared" si="1"/>
        <v>431.78130097087376</v>
      </c>
      <c r="L38" s="4" t="str">
        <f t="shared" si="8"/>
        <v>Defective CE Transit to Log</v>
      </c>
      <c r="M38" s="4">
        <f t="shared" ca="1" si="5"/>
        <v>984</v>
      </c>
      <c r="N38" s="5" t="str">
        <f t="shared" si="3"/>
        <v>ADENIYI/AYO</v>
      </c>
      <c r="O38" s="5" t="str">
        <f t="shared" ca="1" si="9"/>
        <v>Over due</v>
      </c>
      <c r="P38" s="23">
        <f t="shared" si="6"/>
        <v>431.78119278779474</v>
      </c>
      <c r="Q38" t="str">
        <f t="shared" si="7"/>
        <v>Non Expense Part</v>
      </c>
    </row>
    <row r="39" spans="1:17" x14ac:dyDescent="0.35">
      <c r="A39" s="62" t="s">
        <v>25</v>
      </c>
      <c r="B39" s="62" t="s">
        <v>140</v>
      </c>
      <c r="C39" s="62" t="s">
        <v>8</v>
      </c>
      <c r="D39" s="62" t="s">
        <v>9</v>
      </c>
      <c r="E39" s="62" t="s">
        <v>13</v>
      </c>
      <c r="F39" s="63">
        <v>3</v>
      </c>
      <c r="G39" s="64">
        <v>137664.66</v>
      </c>
      <c r="H39" s="64">
        <v>0.121</v>
      </c>
      <c r="I39" s="69">
        <v>43992</v>
      </c>
      <c r="J39" s="2">
        <f t="shared" ref="J39:J54" si="10">F39*G39</f>
        <v>412993.98</v>
      </c>
      <c r="K39" s="3">
        <f t="shared" ref="K39:K54" si="11">IF(J39="",(H39/$F$10),((J39+H39)/$F$10))</f>
        <v>1145.6147045769762</v>
      </c>
      <c r="L39" s="4" t="str">
        <f t="shared" si="8"/>
        <v>Defective CE Transit to Log</v>
      </c>
      <c r="M39" s="4">
        <f t="shared" ref="M39:M55" ca="1" si="12">IF(I39="","",TODAY()-I39)</f>
        <v>979</v>
      </c>
      <c r="N39" s="5" t="str">
        <f t="shared" ref="N39:N54" si="13">IF(L39="","",VLOOKUP(L39,$B$2:$E$8,4,0))</f>
        <v>ADENIYI/AYO</v>
      </c>
      <c r="O39" s="5" t="str">
        <f t="shared" ca="1" si="9"/>
        <v>Over due</v>
      </c>
      <c r="P39" s="23">
        <f t="shared" ref="P39:P55" si="14">G39/F$10</f>
        <v>381.8714563106796</v>
      </c>
      <c r="Q39" t="str">
        <f t="shared" ref="Q39:Q55" si="15">IF(AND(C39="N",P39&lt;=5),"Expense Part","Non Expense Part")</f>
        <v>Non Expense Part</v>
      </c>
    </row>
    <row r="40" spans="1:17" x14ac:dyDescent="0.35">
      <c r="A40" s="62" t="s">
        <v>25</v>
      </c>
      <c r="B40" s="62" t="s">
        <v>134</v>
      </c>
      <c r="C40" s="62" t="s">
        <v>8</v>
      </c>
      <c r="D40" s="62" t="s">
        <v>9</v>
      </c>
      <c r="E40" s="62" t="s">
        <v>18</v>
      </c>
      <c r="F40" s="63">
        <v>3</v>
      </c>
      <c r="G40" s="64">
        <v>124886.85</v>
      </c>
      <c r="H40" s="64">
        <v>0</v>
      </c>
      <c r="I40" s="69">
        <v>43984</v>
      </c>
      <c r="J40" s="2">
        <f t="shared" si="10"/>
        <v>374660.55000000005</v>
      </c>
      <c r="K40" s="3">
        <f t="shared" si="11"/>
        <v>1039.2803051317617</v>
      </c>
      <c r="L40" s="4" t="str">
        <f t="shared" si="8"/>
        <v>Defective CE Transit to Log</v>
      </c>
      <c r="M40" s="4">
        <f t="shared" ca="1" si="12"/>
        <v>987</v>
      </c>
      <c r="N40" s="5" t="str">
        <f t="shared" si="13"/>
        <v>ADENIYI/AYO</v>
      </c>
      <c r="O40" s="5" t="str">
        <f t="shared" ca="1" si="9"/>
        <v>Over due</v>
      </c>
      <c r="P40" s="23">
        <f t="shared" si="14"/>
        <v>346.42676837725384</v>
      </c>
      <c r="Q40" t="str">
        <f t="shared" si="15"/>
        <v>Non Expense Part</v>
      </c>
    </row>
    <row r="41" spans="1:17" x14ac:dyDescent="0.35">
      <c r="A41" s="62" t="s">
        <v>25</v>
      </c>
      <c r="B41" s="62" t="s">
        <v>130</v>
      </c>
      <c r="C41" s="62" t="s">
        <v>8</v>
      </c>
      <c r="D41" s="62" t="s">
        <v>9</v>
      </c>
      <c r="E41" s="62" t="s">
        <v>11</v>
      </c>
      <c r="F41" s="63">
        <v>2</v>
      </c>
      <c r="G41" s="64">
        <v>102960.99</v>
      </c>
      <c r="H41" s="64">
        <v>0</v>
      </c>
      <c r="I41" s="69">
        <v>43964</v>
      </c>
      <c r="J41" s="2">
        <f t="shared" si="10"/>
        <v>205921.98</v>
      </c>
      <c r="K41" s="3">
        <f t="shared" si="11"/>
        <v>571.21214979195565</v>
      </c>
      <c r="L41" s="4" t="str">
        <f t="shared" si="8"/>
        <v>Defective CE Transit to Log</v>
      </c>
      <c r="M41" s="4">
        <f t="shared" ca="1" si="12"/>
        <v>1007</v>
      </c>
      <c r="N41" s="5" t="str">
        <f t="shared" si="13"/>
        <v>ADENIYI/AYO</v>
      </c>
      <c r="O41" s="5" t="str">
        <f t="shared" ref="O41:O57" ca="1" si="16">IF(B41="","",IF(AND(L41="FSL to FSL",M41&lt;=3),"Within Aging",IF(AND(L41="NTS - FSL to Log",M41&lt;=3),"Within Aging",IF(AND(L41="Defective From FSL to Log",M41&lt;=3),"Within Aging",IF(AND(L41="Defective CE Transit to Log",M41&lt;=7),"Within Aging",IF(AND(L41="OBF - CE transit to Log",M41&lt;=7),"Within Aging",IF(AND(L41="Good CE transit to Log",L41&lt;=3),"Within Aging",IF(AND(L41="Good Transit to CE",L41&lt;=3),"Within Aging","Over due"))))))))</f>
        <v>Over due</v>
      </c>
      <c r="P41" s="23">
        <f t="shared" si="14"/>
        <v>285.60607489597783</v>
      </c>
      <c r="Q41" t="str">
        <f t="shared" si="15"/>
        <v>Non Expense Part</v>
      </c>
    </row>
    <row r="42" spans="1:17" x14ac:dyDescent="0.35">
      <c r="A42" s="62" t="s">
        <v>25</v>
      </c>
      <c r="B42" s="62" t="s">
        <v>412</v>
      </c>
      <c r="C42" s="62" t="s">
        <v>8</v>
      </c>
      <c r="D42" s="62" t="s">
        <v>9</v>
      </c>
      <c r="E42" s="62" t="s">
        <v>32</v>
      </c>
      <c r="F42" s="63">
        <v>1</v>
      </c>
      <c r="G42" s="64">
        <v>239495.89</v>
      </c>
      <c r="H42" s="64">
        <v>0</v>
      </c>
      <c r="I42" s="69">
        <v>43993</v>
      </c>
      <c r="J42" s="2">
        <f t="shared" si="10"/>
        <v>239495.89</v>
      </c>
      <c r="K42" s="3">
        <f t="shared" si="11"/>
        <v>664.34366158113733</v>
      </c>
      <c r="L42" s="4" t="str">
        <f t="shared" si="8"/>
        <v>Defective CE Transit to Log</v>
      </c>
      <c r="M42" s="4">
        <f t="shared" ca="1" si="12"/>
        <v>978</v>
      </c>
      <c r="N42" s="5" t="str">
        <f t="shared" si="13"/>
        <v>ADENIYI/AYO</v>
      </c>
      <c r="O42" s="5" t="str">
        <f t="shared" ca="1" si="16"/>
        <v>Over due</v>
      </c>
      <c r="P42" s="23">
        <f t="shared" si="14"/>
        <v>664.34366158113733</v>
      </c>
      <c r="Q42" t="str">
        <f t="shared" si="15"/>
        <v>Non Expense Part</v>
      </c>
    </row>
    <row r="43" spans="1:17" x14ac:dyDescent="0.35">
      <c r="A43" s="62" t="s">
        <v>25</v>
      </c>
      <c r="B43" s="62" t="s">
        <v>144</v>
      </c>
      <c r="C43" s="62" t="s">
        <v>8</v>
      </c>
      <c r="D43" s="62" t="s">
        <v>9</v>
      </c>
      <c r="E43" s="62" t="s">
        <v>28</v>
      </c>
      <c r="F43" s="63">
        <v>1</v>
      </c>
      <c r="G43" s="64">
        <v>59967.21</v>
      </c>
      <c r="H43" s="64">
        <v>0</v>
      </c>
      <c r="I43" s="69">
        <v>43987</v>
      </c>
      <c r="J43" s="2">
        <f t="shared" si="10"/>
        <v>59967.21</v>
      </c>
      <c r="K43" s="3">
        <f t="shared" si="11"/>
        <v>166.34454923717058</v>
      </c>
      <c r="L43" s="4" t="str">
        <f t="shared" ref="L43:L59" si="17">IF(A43="","",IF(LEFT(A43,1)="T","Good Transit to CE",IF(LEFT(A43,4)="DEF4","Defective From FSL to Log",IF(LEFT(A43,2)="00","FSL to FSL",IF(OR(LEFT(A43,1)="0",LEFT(A43,1)="O"),"OBF - CE transit to Log",IF(LEFT(A43,1)="D","Defective CE Transit to Log",IF(LEFT(A43,1)="G","Good CE transit to Log",IF(A43="WH1","NTS - FSL to Log","FSL to FSL"))))))))</f>
        <v>Defective CE Transit to Log</v>
      </c>
      <c r="M43" s="4">
        <f t="shared" ca="1" si="12"/>
        <v>984</v>
      </c>
      <c r="N43" s="5" t="str">
        <f t="shared" si="13"/>
        <v>ADENIYI/AYO</v>
      </c>
      <c r="O43" s="5" t="str">
        <f t="shared" ca="1" si="16"/>
        <v>Over due</v>
      </c>
      <c r="P43" s="23">
        <f t="shared" si="14"/>
        <v>166.34454923717058</v>
      </c>
      <c r="Q43" t="str">
        <f t="shared" si="15"/>
        <v>Non Expense Part</v>
      </c>
    </row>
    <row r="44" spans="1:17" x14ac:dyDescent="0.35">
      <c r="A44" s="62" t="s">
        <v>25</v>
      </c>
      <c r="B44" s="62" t="s">
        <v>209</v>
      </c>
      <c r="C44" s="62" t="s">
        <v>8</v>
      </c>
      <c r="D44" s="62" t="s">
        <v>9</v>
      </c>
      <c r="E44" s="62" t="s">
        <v>210</v>
      </c>
      <c r="F44" s="63">
        <v>1</v>
      </c>
      <c r="G44" s="64">
        <v>61860.54</v>
      </c>
      <c r="H44" s="64">
        <v>0</v>
      </c>
      <c r="I44" s="69">
        <v>43675</v>
      </c>
      <c r="J44" s="2">
        <f t="shared" si="10"/>
        <v>61860.54</v>
      </c>
      <c r="K44" s="3">
        <f t="shared" si="11"/>
        <v>171.59650485436893</v>
      </c>
      <c r="L44" s="4" t="str">
        <f t="shared" si="17"/>
        <v>Defective CE Transit to Log</v>
      </c>
      <c r="M44" s="4">
        <f t="shared" ca="1" si="12"/>
        <v>1296</v>
      </c>
      <c r="N44" s="5" t="str">
        <f t="shared" si="13"/>
        <v>ADENIYI/AYO</v>
      </c>
      <c r="O44" s="5" t="str">
        <f t="shared" ca="1" si="16"/>
        <v>Over due</v>
      </c>
      <c r="P44" s="23">
        <f t="shared" si="14"/>
        <v>171.59650485436893</v>
      </c>
      <c r="Q44" t="str">
        <f t="shared" si="15"/>
        <v>Non Expense Part</v>
      </c>
    </row>
    <row r="45" spans="1:17" x14ac:dyDescent="0.35">
      <c r="A45" s="62" t="s">
        <v>29</v>
      </c>
      <c r="B45" s="62" t="s">
        <v>131</v>
      </c>
      <c r="C45" s="62" t="s">
        <v>8</v>
      </c>
      <c r="D45" s="62" t="s">
        <v>9</v>
      </c>
      <c r="E45" s="62" t="s">
        <v>12</v>
      </c>
      <c r="F45" s="63">
        <v>1</v>
      </c>
      <c r="G45" s="64">
        <v>131594.17000000001</v>
      </c>
      <c r="H45" s="64">
        <v>1.2E-2</v>
      </c>
      <c r="I45" s="69">
        <v>43972</v>
      </c>
      <c r="J45" s="2">
        <f t="shared" si="10"/>
        <v>131594.17000000001</v>
      </c>
      <c r="K45" s="3">
        <f t="shared" si="11"/>
        <v>365.0324049930652</v>
      </c>
      <c r="L45" s="4" t="str">
        <f t="shared" si="17"/>
        <v>Defective CE Transit to Log</v>
      </c>
      <c r="M45" s="4">
        <f t="shared" ca="1" si="12"/>
        <v>999</v>
      </c>
      <c r="N45" s="5" t="str">
        <f t="shared" si="13"/>
        <v>ADENIYI/AYO</v>
      </c>
      <c r="O45" s="5" t="str">
        <f t="shared" ca="1" si="16"/>
        <v>Over due</v>
      </c>
      <c r="P45" s="23">
        <f t="shared" si="14"/>
        <v>365.03237170596395</v>
      </c>
      <c r="Q45" t="str">
        <f t="shared" si="15"/>
        <v>Non Expense Part</v>
      </c>
    </row>
    <row r="46" spans="1:17" x14ac:dyDescent="0.35">
      <c r="A46" s="62" t="s">
        <v>29</v>
      </c>
      <c r="B46" s="62" t="s">
        <v>297</v>
      </c>
      <c r="C46" s="62" t="s">
        <v>8</v>
      </c>
      <c r="D46" s="62" t="s">
        <v>9</v>
      </c>
      <c r="E46" s="62" t="s">
        <v>298</v>
      </c>
      <c r="F46" s="63">
        <v>1</v>
      </c>
      <c r="G46" s="64">
        <v>636417.84</v>
      </c>
      <c r="H46" s="64">
        <v>0</v>
      </c>
      <c r="I46" s="69">
        <v>43727</v>
      </c>
      <c r="J46" s="2">
        <f t="shared" si="10"/>
        <v>636417.84</v>
      </c>
      <c r="K46" s="3">
        <f t="shared" si="11"/>
        <v>1765.3754230235784</v>
      </c>
      <c r="L46" s="4" t="str">
        <f t="shared" si="17"/>
        <v>Defective CE Transit to Log</v>
      </c>
      <c r="M46" s="4">
        <f t="shared" ca="1" si="12"/>
        <v>1244</v>
      </c>
      <c r="N46" s="5" t="str">
        <f t="shared" si="13"/>
        <v>ADENIYI/AYO</v>
      </c>
      <c r="O46" s="5" t="str">
        <f t="shared" ca="1" si="16"/>
        <v>Over due</v>
      </c>
      <c r="P46" s="23">
        <f t="shared" si="14"/>
        <v>1765.3754230235784</v>
      </c>
      <c r="Q46" t="str">
        <f t="shared" si="15"/>
        <v>Non Expense Part</v>
      </c>
    </row>
    <row r="47" spans="1:17" x14ac:dyDescent="0.35">
      <c r="A47" s="62" t="s">
        <v>29</v>
      </c>
      <c r="B47" s="62" t="s">
        <v>153</v>
      </c>
      <c r="C47" s="62" t="s">
        <v>8</v>
      </c>
      <c r="D47" s="62" t="s">
        <v>9</v>
      </c>
      <c r="E47" s="62" t="s">
        <v>100</v>
      </c>
      <c r="F47" s="63">
        <v>1</v>
      </c>
      <c r="G47" s="64">
        <v>238995.06</v>
      </c>
      <c r="H47" s="64">
        <v>0</v>
      </c>
      <c r="I47" s="69">
        <v>43529</v>
      </c>
      <c r="J47" s="2">
        <f t="shared" si="10"/>
        <v>238995.06</v>
      </c>
      <c r="K47" s="3">
        <f t="shared" si="11"/>
        <v>662.95439667128983</v>
      </c>
      <c r="L47" s="4" t="str">
        <f t="shared" si="17"/>
        <v>Defective CE Transit to Log</v>
      </c>
      <c r="M47" s="4">
        <f t="shared" ca="1" si="12"/>
        <v>1442</v>
      </c>
      <c r="N47" s="5" t="str">
        <f t="shared" si="13"/>
        <v>ADENIYI/AYO</v>
      </c>
      <c r="O47" s="5" t="str">
        <f t="shared" ca="1" si="16"/>
        <v>Over due</v>
      </c>
      <c r="P47" s="23">
        <f t="shared" si="14"/>
        <v>662.95439667128983</v>
      </c>
      <c r="Q47" t="str">
        <f t="shared" si="15"/>
        <v>Non Expense Part</v>
      </c>
    </row>
    <row r="48" spans="1:17" x14ac:dyDescent="0.35">
      <c r="A48" s="62" t="s">
        <v>29</v>
      </c>
      <c r="B48" s="62" t="s">
        <v>186</v>
      </c>
      <c r="C48" s="62" t="s">
        <v>8</v>
      </c>
      <c r="D48" s="62" t="s">
        <v>9</v>
      </c>
      <c r="E48" s="62" t="s">
        <v>187</v>
      </c>
      <c r="F48" s="63">
        <v>2</v>
      </c>
      <c r="G48" s="64">
        <v>44639.73</v>
      </c>
      <c r="H48" s="64">
        <v>0</v>
      </c>
      <c r="I48" s="69">
        <v>43991</v>
      </c>
      <c r="J48" s="2">
        <f t="shared" si="10"/>
        <v>89279.46</v>
      </c>
      <c r="K48" s="3">
        <f t="shared" si="11"/>
        <v>247.65453536754509</v>
      </c>
      <c r="L48" s="4" t="str">
        <f t="shared" si="17"/>
        <v>Defective CE Transit to Log</v>
      </c>
      <c r="M48" s="4">
        <f t="shared" ca="1" si="12"/>
        <v>980</v>
      </c>
      <c r="N48" s="5" t="str">
        <f t="shared" si="13"/>
        <v>ADENIYI/AYO</v>
      </c>
      <c r="O48" s="5" t="str">
        <f t="shared" ca="1" si="16"/>
        <v>Over due</v>
      </c>
      <c r="P48" s="23">
        <f t="shared" si="14"/>
        <v>123.82726768377255</v>
      </c>
      <c r="Q48" t="str">
        <f t="shared" si="15"/>
        <v>Non Expense Part</v>
      </c>
    </row>
    <row r="49" spans="1:17" x14ac:dyDescent="0.35">
      <c r="A49" s="62" t="s">
        <v>29</v>
      </c>
      <c r="B49" s="62" t="s">
        <v>140</v>
      </c>
      <c r="C49" s="62" t="s">
        <v>8</v>
      </c>
      <c r="D49" s="62" t="s">
        <v>9</v>
      </c>
      <c r="E49" s="62" t="s">
        <v>13</v>
      </c>
      <c r="F49" s="63">
        <v>1</v>
      </c>
      <c r="G49" s="64">
        <v>137664.66</v>
      </c>
      <c r="H49" s="64">
        <v>0.121</v>
      </c>
      <c r="I49" s="69">
        <v>43991</v>
      </c>
      <c r="J49" s="2">
        <f t="shared" si="10"/>
        <v>137664.66</v>
      </c>
      <c r="K49" s="3">
        <f t="shared" si="11"/>
        <v>381.87179195561725</v>
      </c>
      <c r="L49" s="4" t="str">
        <f t="shared" si="17"/>
        <v>Defective CE Transit to Log</v>
      </c>
      <c r="M49" s="4">
        <f t="shared" ca="1" si="12"/>
        <v>980</v>
      </c>
      <c r="N49" s="5" t="str">
        <f t="shared" si="13"/>
        <v>ADENIYI/AYO</v>
      </c>
      <c r="O49" s="5" t="str">
        <f t="shared" ca="1" si="16"/>
        <v>Over due</v>
      </c>
      <c r="P49" s="23">
        <f t="shared" si="14"/>
        <v>381.8714563106796</v>
      </c>
      <c r="Q49" t="str">
        <f t="shared" si="15"/>
        <v>Non Expense Part</v>
      </c>
    </row>
    <row r="50" spans="1:17" x14ac:dyDescent="0.35">
      <c r="A50" s="62" t="s">
        <v>29</v>
      </c>
      <c r="B50" s="62" t="s">
        <v>134</v>
      </c>
      <c r="C50" s="62" t="s">
        <v>8</v>
      </c>
      <c r="D50" s="62" t="s">
        <v>9</v>
      </c>
      <c r="E50" s="62" t="s">
        <v>18</v>
      </c>
      <c r="F50" s="63">
        <v>1</v>
      </c>
      <c r="G50" s="64">
        <v>124886.85</v>
      </c>
      <c r="H50" s="64">
        <v>0</v>
      </c>
      <c r="I50" s="69">
        <v>43972</v>
      </c>
      <c r="J50" s="2">
        <f t="shared" si="10"/>
        <v>124886.85</v>
      </c>
      <c r="K50" s="3">
        <f t="shared" si="11"/>
        <v>346.42676837725384</v>
      </c>
      <c r="L50" s="4" t="str">
        <f t="shared" si="17"/>
        <v>Defective CE Transit to Log</v>
      </c>
      <c r="M50" s="4">
        <f t="shared" ca="1" si="12"/>
        <v>999</v>
      </c>
      <c r="N50" s="5" t="str">
        <f t="shared" si="13"/>
        <v>ADENIYI/AYO</v>
      </c>
      <c r="O50" s="5" t="str">
        <f t="shared" ca="1" si="16"/>
        <v>Over due</v>
      </c>
      <c r="P50" s="23">
        <f t="shared" si="14"/>
        <v>346.42676837725384</v>
      </c>
      <c r="Q50" t="str">
        <f t="shared" si="15"/>
        <v>Non Expense Part</v>
      </c>
    </row>
    <row r="51" spans="1:17" x14ac:dyDescent="0.35">
      <c r="A51" s="62" t="s">
        <v>29</v>
      </c>
      <c r="B51" s="62" t="s">
        <v>145</v>
      </c>
      <c r="C51" s="62" t="s">
        <v>8</v>
      </c>
      <c r="D51" s="62" t="s">
        <v>9</v>
      </c>
      <c r="E51" s="62" t="s">
        <v>30</v>
      </c>
      <c r="F51" s="63">
        <v>1</v>
      </c>
      <c r="G51" s="64">
        <v>55738.33</v>
      </c>
      <c r="H51" s="64">
        <v>0</v>
      </c>
      <c r="I51" s="69">
        <v>43927</v>
      </c>
      <c r="J51" s="2">
        <f t="shared" si="10"/>
        <v>55738.33</v>
      </c>
      <c r="K51" s="3">
        <f t="shared" si="11"/>
        <v>154.61395284327324</v>
      </c>
      <c r="L51" s="4" t="str">
        <f t="shared" si="17"/>
        <v>Defective CE Transit to Log</v>
      </c>
      <c r="M51" s="4">
        <f t="shared" ca="1" si="12"/>
        <v>1044</v>
      </c>
      <c r="N51" s="5" t="str">
        <f t="shared" si="13"/>
        <v>ADENIYI/AYO</v>
      </c>
      <c r="O51" s="5" t="str">
        <f t="shared" ca="1" si="16"/>
        <v>Over due</v>
      </c>
      <c r="P51" s="23">
        <f t="shared" si="14"/>
        <v>154.61395284327324</v>
      </c>
      <c r="Q51" t="str">
        <f t="shared" si="15"/>
        <v>Non Expense Part</v>
      </c>
    </row>
    <row r="52" spans="1:17" x14ac:dyDescent="0.35">
      <c r="A52" s="62" t="s">
        <v>31</v>
      </c>
      <c r="B52" s="62" t="s">
        <v>146</v>
      </c>
      <c r="C52" s="62" t="s">
        <v>8</v>
      </c>
      <c r="D52" s="62" t="s">
        <v>9</v>
      </c>
      <c r="E52" s="62" t="s">
        <v>23</v>
      </c>
      <c r="F52" s="63">
        <v>1</v>
      </c>
      <c r="G52" s="64">
        <v>311588.3</v>
      </c>
      <c r="H52" s="64">
        <v>0</v>
      </c>
      <c r="I52" s="69">
        <v>43531</v>
      </c>
      <c r="J52" s="2">
        <f t="shared" si="10"/>
        <v>311588.3</v>
      </c>
      <c r="K52" s="3">
        <f t="shared" si="11"/>
        <v>864.32260748959777</v>
      </c>
      <c r="L52" s="4" t="str">
        <f t="shared" si="17"/>
        <v>Defective CE Transit to Log</v>
      </c>
      <c r="M52" s="4">
        <f t="shared" ca="1" si="12"/>
        <v>1440</v>
      </c>
      <c r="N52" s="5" t="str">
        <f t="shared" si="13"/>
        <v>ADENIYI/AYO</v>
      </c>
      <c r="O52" s="5" t="str">
        <f t="shared" ca="1" si="16"/>
        <v>Over due</v>
      </c>
      <c r="P52" s="23">
        <f t="shared" si="14"/>
        <v>864.32260748959777</v>
      </c>
      <c r="Q52" t="str">
        <f t="shared" si="15"/>
        <v>Non Expense Part</v>
      </c>
    </row>
    <row r="53" spans="1:17" x14ac:dyDescent="0.35">
      <c r="A53" s="62" t="s">
        <v>31</v>
      </c>
      <c r="B53" s="62" t="s">
        <v>140</v>
      </c>
      <c r="C53" s="62" t="s">
        <v>8</v>
      </c>
      <c r="D53" s="62" t="s">
        <v>9</v>
      </c>
      <c r="E53" s="62" t="s">
        <v>13</v>
      </c>
      <c r="F53" s="63">
        <v>2</v>
      </c>
      <c r="G53" s="64">
        <v>137664.66</v>
      </c>
      <c r="H53" s="64">
        <v>0.121</v>
      </c>
      <c r="I53" s="69">
        <v>43992</v>
      </c>
      <c r="J53" s="2">
        <f t="shared" si="10"/>
        <v>275329.32</v>
      </c>
      <c r="K53" s="3">
        <f t="shared" si="11"/>
        <v>763.74324826629675</v>
      </c>
      <c r="L53" s="4" t="str">
        <f t="shared" si="17"/>
        <v>Defective CE Transit to Log</v>
      </c>
      <c r="M53" s="4">
        <f t="shared" ca="1" si="12"/>
        <v>979</v>
      </c>
      <c r="N53" s="5" t="str">
        <f t="shared" si="13"/>
        <v>ADENIYI/AYO</v>
      </c>
      <c r="O53" s="5" t="str">
        <f t="shared" ca="1" si="16"/>
        <v>Over due</v>
      </c>
      <c r="P53" s="23">
        <f t="shared" si="14"/>
        <v>381.8714563106796</v>
      </c>
      <c r="Q53" t="str">
        <f t="shared" si="15"/>
        <v>Non Expense Part</v>
      </c>
    </row>
    <row r="54" spans="1:17" x14ac:dyDescent="0.35">
      <c r="A54" s="62" t="s">
        <v>237</v>
      </c>
      <c r="B54" s="62" t="s">
        <v>140</v>
      </c>
      <c r="C54" s="62" t="s">
        <v>8</v>
      </c>
      <c r="D54" s="62" t="s">
        <v>9</v>
      </c>
      <c r="E54" s="62" t="s">
        <v>13</v>
      </c>
      <c r="F54" s="63">
        <v>1</v>
      </c>
      <c r="G54" s="64">
        <v>137664.66</v>
      </c>
      <c r="H54" s="64">
        <v>0.121</v>
      </c>
      <c r="I54" s="69">
        <v>43992</v>
      </c>
      <c r="J54" s="2">
        <f t="shared" si="10"/>
        <v>137664.66</v>
      </c>
      <c r="K54" s="3">
        <f t="shared" si="11"/>
        <v>381.87179195561725</v>
      </c>
      <c r="L54" s="4" t="str">
        <f t="shared" si="17"/>
        <v>Defective CE Transit to Log</v>
      </c>
      <c r="M54" s="4">
        <f t="shared" ca="1" si="12"/>
        <v>979</v>
      </c>
      <c r="N54" s="5" t="str">
        <f t="shared" si="13"/>
        <v>ADENIYI/AYO</v>
      </c>
      <c r="O54" s="5" t="str">
        <f t="shared" ca="1" si="16"/>
        <v>Over due</v>
      </c>
      <c r="P54" s="23">
        <f t="shared" si="14"/>
        <v>381.8714563106796</v>
      </c>
      <c r="Q54" t="str">
        <f t="shared" si="15"/>
        <v>Non Expense Part</v>
      </c>
    </row>
    <row r="55" spans="1:17" x14ac:dyDescent="0.35">
      <c r="A55" s="62" t="s">
        <v>237</v>
      </c>
      <c r="B55" s="62" t="s">
        <v>134</v>
      </c>
      <c r="C55" s="62" t="s">
        <v>8</v>
      </c>
      <c r="D55" s="62" t="s">
        <v>9</v>
      </c>
      <c r="E55" s="62" t="s">
        <v>18</v>
      </c>
      <c r="F55" s="63">
        <v>5</v>
      </c>
      <c r="G55" s="64">
        <v>124886.85</v>
      </c>
      <c r="H55" s="64">
        <v>0</v>
      </c>
      <c r="I55" s="69">
        <v>43993</v>
      </c>
      <c r="J55" s="2">
        <f t="shared" ref="J55:J76" si="18">F55*G55</f>
        <v>624434.25</v>
      </c>
      <c r="K55" s="3">
        <f t="shared" ref="K55:K76" si="19">IF(J55="",(H55/$F$10),((J55+H55)/$F$10))</f>
        <v>1732.133841886269</v>
      </c>
      <c r="L55" s="4" t="str">
        <f t="shared" si="17"/>
        <v>Defective CE Transit to Log</v>
      </c>
      <c r="M55" s="4">
        <f t="shared" ca="1" si="12"/>
        <v>978</v>
      </c>
      <c r="N55" s="5" t="str">
        <f t="shared" ref="N55:N76" si="20">IF(L55="","",VLOOKUP(L55,$B$2:$E$8,4,0))</f>
        <v>ADENIYI/AYO</v>
      </c>
      <c r="O55" s="5" t="str">
        <f t="shared" ca="1" si="16"/>
        <v>Over due</v>
      </c>
      <c r="P55" s="23">
        <f t="shared" si="14"/>
        <v>346.42676837725384</v>
      </c>
      <c r="Q55" t="str">
        <f t="shared" si="15"/>
        <v>Non Expense Part</v>
      </c>
    </row>
    <row r="56" spans="1:17" x14ac:dyDescent="0.35">
      <c r="A56" s="62" t="s">
        <v>237</v>
      </c>
      <c r="B56" s="62" t="s">
        <v>147</v>
      </c>
      <c r="C56" s="62" t="s">
        <v>8</v>
      </c>
      <c r="D56" s="62" t="s">
        <v>9</v>
      </c>
      <c r="E56" s="62" t="s">
        <v>14</v>
      </c>
      <c r="F56" s="63">
        <v>1</v>
      </c>
      <c r="G56" s="64">
        <v>94734.66</v>
      </c>
      <c r="H56" s="64">
        <v>0.03</v>
      </c>
      <c r="I56" s="69">
        <v>43913</v>
      </c>
      <c r="J56" s="2">
        <f t="shared" si="18"/>
        <v>94734.66</v>
      </c>
      <c r="K56" s="3">
        <f t="shared" si="19"/>
        <v>262.78693481276008</v>
      </c>
      <c r="L56" s="4" t="str">
        <f t="shared" si="17"/>
        <v>Defective CE Transit to Log</v>
      </c>
      <c r="M56" s="4">
        <f t="shared" ref="M56:M76" ca="1" si="21">IF(I56="","",TODAY()-I56)</f>
        <v>1058</v>
      </c>
      <c r="N56" s="5" t="str">
        <f t="shared" si="20"/>
        <v>ADENIYI/AYO</v>
      </c>
      <c r="O56" s="5" t="str">
        <f t="shared" ca="1" si="16"/>
        <v>Over due</v>
      </c>
      <c r="P56" s="23">
        <f t="shared" ref="P56:P76" si="22">G56/F$10</f>
        <v>262.78685159500696</v>
      </c>
      <c r="Q56" t="str">
        <f t="shared" ref="Q56:Q76" si="23">IF(AND(C56="N",P56&lt;=5),"Expense Part","Non Expense Part")</f>
        <v>Non Expense Part</v>
      </c>
    </row>
    <row r="57" spans="1:17" x14ac:dyDescent="0.35">
      <c r="A57" s="62" t="s">
        <v>237</v>
      </c>
      <c r="B57" s="62" t="s">
        <v>130</v>
      </c>
      <c r="C57" s="62" t="s">
        <v>8</v>
      </c>
      <c r="D57" s="62" t="s">
        <v>9</v>
      </c>
      <c r="E57" s="62" t="s">
        <v>11</v>
      </c>
      <c r="F57" s="63">
        <v>1</v>
      </c>
      <c r="G57" s="64">
        <v>102960.99</v>
      </c>
      <c r="H57" s="64">
        <v>0</v>
      </c>
      <c r="I57" s="69">
        <v>43971</v>
      </c>
      <c r="J57" s="2">
        <f t="shared" si="18"/>
        <v>102960.99</v>
      </c>
      <c r="K57" s="3">
        <f t="shared" si="19"/>
        <v>285.60607489597783</v>
      </c>
      <c r="L57" s="4" t="str">
        <f t="shared" si="17"/>
        <v>Defective CE Transit to Log</v>
      </c>
      <c r="M57" s="4">
        <f t="shared" ca="1" si="21"/>
        <v>1000</v>
      </c>
      <c r="N57" s="5" t="str">
        <f t="shared" si="20"/>
        <v>ADENIYI/AYO</v>
      </c>
      <c r="O57" s="5" t="str">
        <f t="shared" ca="1" si="16"/>
        <v>Over due</v>
      </c>
      <c r="P57" s="23">
        <f t="shared" si="22"/>
        <v>285.60607489597783</v>
      </c>
      <c r="Q57" t="str">
        <f t="shared" si="23"/>
        <v>Non Expense Part</v>
      </c>
    </row>
    <row r="58" spans="1:17" x14ac:dyDescent="0.35">
      <c r="A58" s="62" t="s">
        <v>237</v>
      </c>
      <c r="B58" s="62" t="s">
        <v>145</v>
      </c>
      <c r="C58" s="62" t="s">
        <v>8</v>
      </c>
      <c r="D58" s="62" t="s">
        <v>9</v>
      </c>
      <c r="E58" s="62" t="s">
        <v>30</v>
      </c>
      <c r="F58" s="63">
        <v>1</v>
      </c>
      <c r="G58" s="64">
        <v>55738.33</v>
      </c>
      <c r="H58" s="64">
        <v>0</v>
      </c>
      <c r="I58" s="69">
        <v>43987</v>
      </c>
      <c r="J58" s="2">
        <f t="shared" si="18"/>
        <v>55738.33</v>
      </c>
      <c r="K58" s="3">
        <f t="shared" si="19"/>
        <v>154.61395284327324</v>
      </c>
      <c r="L58" s="4" t="str">
        <f t="shared" si="17"/>
        <v>Defective CE Transit to Log</v>
      </c>
      <c r="M58" s="4">
        <f t="shared" ca="1" si="21"/>
        <v>984</v>
      </c>
      <c r="N58" s="5" t="str">
        <f t="shared" si="20"/>
        <v>ADENIYI/AYO</v>
      </c>
      <c r="O58" s="5" t="str">
        <f t="shared" ref="O58:O78" ca="1" si="24">IF(B58="","",IF(AND(L58="FSL to FSL",M58&lt;=3),"Within Aging",IF(AND(L58="NTS - FSL to Log",M58&lt;=3),"Within Aging",IF(AND(L58="Defective From FSL to Log",M58&lt;=3),"Within Aging",IF(AND(L58="Defective CE Transit to Log",M58&lt;=7),"Within Aging",IF(AND(L58="OBF - CE transit to Log",M58&lt;=7),"Within Aging",IF(AND(L58="Good CE transit to Log",L58&lt;=3),"Within Aging",IF(AND(L58="Good Transit to CE",L58&lt;=3),"Within Aging","Over due"))))))))</f>
        <v>Over due</v>
      </c>
      <c r="P58" s="23">
        <f t="shared" si="22"/>
        <v>154.61395284327324</v>
      </c>
      <c r="Q58" t="str">
        <f t="shared" si="23"/>
        <v>Non Expense Part</v>
      </c>
    </row>
    <row r="59" spans="1:17" x14ac:dyDescent="0.35">
      <c r="A59" s="62" t="s">
        <v>301</v>
      </c>
      <c r="B59" s="62" t="s">
        <v>186</v>
      </c>
      <c r="C59" s="62" t="s">
        <v>8</v>
      </c>
      <c r="D59" s="62" t="s">
        <v>9</v>
      </c>
      <c r="E59" s="62" t="s">
        <v>187</v>
      </c>
      <c r="F59" s="63">
        <v>1</v>
      </c>
      <c r="G59" s="64">
        <v>44639.73</v>
      </c>
      <c r="H59" s="64">
        <v>0</v>
      </c>
      <c r="I59" s="69">
        <v>43907</v>
      </c>
      <c r="J59" s="2">
        <f t="shared" si="18"/>
        <v>44639.73</v>
      </c>
      <c r="K59" s="3">
        <f t="shared" si="19"/>
        <v>123.82726768377255</v>
      </c>
      <c r="L59" s="4" t="str">
        <f t="shared" si="17"/>
        <v>Defective CE Transit to Log</v>
      </c>
      <c r="M59" s="4">
        <f t="shared" ca="1" si="21"/>
        <v>1064</v>
      </c>
      <c r="N59" s="5" t="str">
        <f t="shared" si="20"/>
        <v>ADENIYI/AYO</v>
      </c>
      <c r="O59" s="5" t="str">
        <f t="shared" ca="1" si="24"/>
        <v>Over due</v>
      </c>
      <c r="P59" s="23">
        <f t="shared" si="22"/>
        <v>123.82726768377255</v>
      </c>
      <c r="Q59" t="str">
        <f t="shared" si="23"/>
        <v>Non Expense Part</v>
      </c>
    </row>
    <row r="60" spans="1:17" x14ac:dyDescent="0.35">
      <c r="A60" s="62" t="s">
        <v>33</v>
      </c>
      <c r="B60" s="62" t="s">
        <v>131</v>
      </c>
      <c r="C60" s="62" t="s">
        <v>8</v>
      </c>
      <c r="D60" s="62" t="s">
        <v>9</v>
      </c>
      <c r="E60" s="62" t="s">
        <v>12</v>
      </c>
      <c r="F60" s="63">
        <v>1</v>
      </c>
      <c r="G60" s="64">
        <v>131594.17000000001</v>
      </c>
      <c r="H60" s="64">
        <v>1.2E-2</v>
      </c>
      <c r="I60" s="69">
        <v>43980</v>
      </c>
      <c r="J60" s="2">
        <f t="shared" si="18"/>
        <v>131594.17000000001</v>
      </c>
      <c r="K60" s="3">
        <f t="shared" si="19"/>
        <v>365.0324049930652</v>
      </c>
      <c r="L60" s="4" t="str">
        <f t="shared" ref="L60:L79" si="25">IF(A60="","",IF(LEFT(A60,1)="T","Good Transit to CE",IF(LEFT(A60,4)="DEF4","Defective From FSL to Log",IF(LEFT(A60,2)="00","FSL to FSL",IF(OR(LEFT(A60,1)="0",LEFT(A60,1)="O"),"OBF - CE transit to Log",IF(LEFT(A60,1)="D","Defective CE Transit to Log",IF(LEFT(A60,1)="G","Good CE transit to Log",IF(A60="WH1","NTS - FSL to Log","FSL to FSL"))))))))</f>
        <v>Defective CE Transit to Log</v>
      </c>
      <c r="M60" s="4">
        <f t="shared" ca="1" si="21"/>
        <v>991</v>
      </c>
      <c r="N60" s="5" t="str">
        <f t="shared" si="20"/>
        <v>ADENIYI/AYO</v>
      </c>
      <c r="O60" s="5" t="str">
        <f t="shared" ca="1" si="24"/>
        <v>Over due</v>
      </c>
      <c r="P60" s="23">
        <f t="shared" si="22"/>
        <v>365.03237170596395</v>
      </c>
      <c r="Q60" t="str">
        <f t="shared" si="23"/>
        <v>Non Expense Part</v>
      </c>
    </row>
    <row r="61" spans="1:17" x14ac:dyDescent="0.35">
      <c r="A61" s="62" t="s">
        <v>33</v>
      </c>
      <c r="B61" s="62" t="s">
        <v>302</v>
      </c>
      <c r="C61" s="62" t="s">
        <v>8</v>
      </c>
      <c r="D61" s="62" t="s">
        <v>9</v>
      </c>
      <c r="E61" s="62" t="s">
        <v>187</v>
      </c>
      <c r="F61" s="63">
        <v>1</v>
      </c>
      <c r="G61" s="64">
        <v>50564.81</v>
      </c>
      <c r="H61" s="64">
        <v>0</v>
      </c>
      <c r="I61" s="69">
        <v>43906</v>
      </c>
      <c r="J61" s="2">
        <f t="shared" si="18"/>
        <v>50564.81</v>
      </c>
      <c r="K61" s="3">
        <f t="shared" si="19"/>
        <v>140.26299583911234</v>
      </c>
      <c r="L61" s="4" t="str">
        <f t="shared" si="25"/>
        <v>Defective CE Transit to Log</v>
      </c>
      <c r="M61" s="4">
        <f t="shared" ca="1" si="21"/>
        <v>1065</v>
      </c>
      <c r="N61" s="5" t="str">
        <f t="shared" si="20"/>
        <v>ADENIYI/AYO</v>
      </c>
      <c r="O61" s="5" t="str">
        <f t="shared" ca="1" si="24"/>
        <v>Over due</v>
      </c>
      <c r="P61" s="23">
        <f t="shared" si="22"/>
        <v>140.26299583911234</v>
      </c>
      <c r="Q61" t="str">
        <f t="shared" si="23"/>
        <v>Non Expense Part</v>
      </c>
    </row>
    <row r="62" spans="1:17" x14ac:dyDescent="0.35">
      <c r="A62" s="62" t="s">
        <v>33</v>
      </c>
      <c r="B62" s="62" t="s">
        <v>140</v>
      </c>
      <c r="C62" s="62" t="s">
        <v>8</v>
      </c>
      <c r="D62" s="62" t="s">
        <v>9</v>
      </c>
      <c r="E62" s="62" t="s">
        <v>13</v>
      </c>
      <c r="F62" s="63">
        <v>2</v>
      </c>
      <c r="G62" s="64">
        <v>137664.66</v>
      </c>
      <c r="H62" s="64">
        <v>0.121</v>
      </c>
      <c r="I62" s="69">
        <v>43991</v>
      </c>
      <c r="J62" s="2">
        <f t="shared" si="18"/>
        <v>275329.32</v>
      </c>
      <c r="K62" s="3">
        <f t="shared" si="19"/>
        <v>763.74324826629675</v>
      </c>
      <c r="L62" s="4" t="str">
        <f t="shared" si="25"/>
        <v>Defective CE Transit to Log</v>
      </c>
      <c r="M62" s="4">
        <f t="shared" ca="1" si="21"/>
        <v>980</v>
      </c>
      <c r="N62" s="5" t="str">
        <f t="shared" si="20"/>
        <v>ADENIYI/AYO</v>
      </c>
      <c r="O62" s="5" t="str">
        <f t="shared" ca="1" si="24"/>
        <v>Over due</v>
      </c>
      <c r="P62" s="23">
        <f t="shared" si="22"/>
        <v>381.8714563106796</v>
      </c>
      <c r="Q62" t="str">
        <f t="shared" si="23"/>
        <v>Non Expense Part</v>
      </c>
    </row>
    <row r="63" spans="1:17" x14ac:dyDescent="0.35">
      <c r="A63" s="62" t="s">
        <v>33</v>
      </c>
      <c r="B63" s="62" t="s">
        <v>134</v>
      </c>
      <c r="C63" s="62" t="s">
        <v>8</v>
      </c>
      <c r="D63" s="62" t="s">
        <v>9</v>
      </c>
      <c r="E63" s="62" t="s">
        <v>18</v>
      </c>
      <c r="F63" s="63">
        <v>2</v>
      </c>
      <c r="G63" s="64">
        <v>124886.85</v>
      </c>
      <c r="H63" s="64">
        <v>0</v>
      </c>
      <c r="I63" s="69">
        <v>43966</v>
      </c>
      <c r="J63" s="2">
        <f t="shared" si="18"/>
        <v>249773.7</v>
      </c>
      <c r="K63" s="3">
        <f t="shared" si="19"/>
        <v>692.85353675450767</v>
      </c>
      <c r="L63" s="4" t="str">
        <f t="shared" si="25"/>
        <v>Defective CE Transit to Log</v>
      </c>
      <c r="M63" s="4">
        <f t="shared" ca="1" si="21"/>
        <v>1005</v>
      </c>
      <c r="N63" s="5" t="str">
        <f t="shared" si="20"/>
        <v>ADENIYI/AYO</v>
      </c>
      <c r="O63" s="5" t="str">
        <f t="shared" ca="1" si="24"/>
        <v>Over due</v>
      </c>
      <c r="P63" s="23">
        <f t="shared" si="22"/>
        <v>346.42676837725384</v>
      </c>
      <c r="Q63" t="str">
        <f t="shared" si="23"/>
        <v>Non Expense Part</v>
      </c>
    </row>
    <row r="64" spans="1:17" x14ac:dyDescent="0.35">
      <c r="A64" s="62" t="s">
        <v>33</v>
      </c>
      <c r="B64" s="62" t="s">
        <v>158</v>
      </c>
      <c r="C64" s="62" t="s">
        <v>10</v>
      </c>
      <c r="D64" s="62" t="s">
        <v>9</v>
      </c>
      <c r="E64" s="62" t="s">
        <v>90</v>
      </c>
      <c r="F64" s="63">
        <v>1</v>
      </c>
      <c r="G64" s="64">
        <v>298.47000000000003</v>
      </c>
      <c r="H64" s="64">
        <v>0</v>
      </c>
      <c r="I64" s="69">
        <v>43752</v>
      </c>
      <c r="J64" s="2">
        <f t="shared" si="18"/>
        <v>298.47000000000003</v>
      </c>
      <c r="K64" s="3">
        <f t="shared" si="19"/>
        <v>0.82793342579750351</v>
      </c>
      <c r="L64" s="4" t="str">
        <f t="shared" si="25"/>
        <v>Defective CE Transit to Log</v>
      </c>
      <c r="M64" s="4">
        <f t="shared" ca="1" si="21"/>
        <v>1219</v>
      </c>
      <c r="N64" s="5" t="str">
        <f t="shared" si="20"/>
        <v>ADENIYI/AYO</v>
      </c>
      <c r="O64" s="5" t="str">
        <f t="shared" ca="1" si="24"/>
        <v>Over due</v>
      </c>
      <c r="P64" s="23">
        <f t="shared" si="22"/>
        <v>0.82793342579750351</v>
      </c>
      <c r="Q64" t="str">
        <f t="shared" si="23"/>
        <v>Expense Part</v>
      </c>
    </row>
    <row r="65" spans="1:17" x14ac:dyDescent="0.35">
      <c r="A65" s="62" t="s">
        <v>33</v>
      </c>
      <c r="B65" s="62" t="s">
        <v>154</v>
      </c>
      <c r="C65" s="62" t="s">
        <v>8</v>
      </c>
      <c r="D65" s="62" t="s">
        <v>9</v>
      </c>
      <c r="E65" s="62" t="s">
        <v>42</v>
      </c>
      <c r="F65" s="63">
        <v>3</v>
      </c>
      <c r="G65" s="64">
        <v>41454.54</v>
      </c>
      <c r="H65" s="64">
        <v>0</v>
      </c>
      <c r="I65" s="69">
        <v>43983</v>
      </c>
      <c r="J65" s="2">
        <f t="shared" si="18"/>
        <v>124363.62</v>
      </c>
      <c r="K65" s="3">
        <f t="shared" si="19"/>
        <v>344.97536754507627</v>
      </c>
      <c r="L65" s="4" t="str">
        <f t="shared" si="25"/>
        <v>Defective CE Transit to Log</v>
      </c>
      <c r="M65" s="4">
        <f t="shared" ca="1" si="21"/>
        <v>988</v>
      </c>
      <c r="N65" s="5" t="str">
        <f t="shared" si="20"/>
        <v>ADENIYI/AYO</v>
      </c>
      <c r="O65" s="5" t="str">
        <f t="shared" ca="1" si="24"/>
        <v>Over due</v>
      </c>
      <c r="P65" s="23">
        <f t="shared" si="22"/>
        <v>114.9917891816921</v>
      </c>
      <c r="Q65" t="str">
        <f t="shared" si="23"/>
        <v>Non Expense Part</v>
      </c>
    </row>
    <row r="66" spans="1:17" x14ac:dyDescent="0.35">
      <c r="A66" s="62" t="s">
        <v>36</v>
      </c>
      <c r="B66" s="62" t="s">
        <v>140</v>
      </c>
      <c r="C66" s="62" t="s">
        <v>8</v>
      </c>
      <c r="D66" s="62" t="s">
        <v>9</v>
      </c>
      <c r="E66" s="62" t="s">
        <v>13</v>
      </c>
      <c r="F66" s="63">
        <v>2</v>
      </c>
      <c r="G66" s="64">
        <v>137664.66</v>
      </c>
      <c r="H66" s="64">
        <v>0.121</v>
      </c>
      <c r="I66" s="69">
        <v>43991</v>
      </c>
      <c r="J66" s="2">
        <f t="shared" si="18"/>
        <v>275329.32</v>
      </c>
      <c r="K66" s="3">
        <f t="shared" si="19"/>
        <v>763.74324826629675</v>
      </c>
      <c r="L66" s="4" t="str">
        <f t="shared" si="25"/>
        <v>Defective CE Transit to Log</v>
      </c>
      <c r="M66" s="4">
        <f t="shared" ca="1" si="21"/>
        <v>980</v>
      </c>
      <c r="N66" s="5" t="str">
        <f t="shared" si="20"/>
        <v>ADENIYI/AYO</v>
      </c>
      <c r="O66" s="5" t="str">
        <f t="shared" ca="1" si="24"/>
        <v>Over due</v>
      </c>
      <c r="P66" s="23">
        <f t="shared" si="22"/>
        <v>381.8714563106796</v>
      </c>
      <c r="Q66" t="str">
        <f t="shared" si="23"/>
        <v>Non Expense Part</v>
      </c>
    </row>
    <row r="67" spans="1:17" x14ac:dyDescent="0.35">
      <c r="A67" s="62" t="s">
        <v>36</v>
      </c>
      <c r="B67" s="62" t="s">
        <v>134</v>
      </c>
      <c r="C67" s="62" t="s">
        <v>8</v>
      </c>
      <c r="D67" s="62" t="s">
        <v>9</v>
      </c>
      <c r="E67" s="62" t="s">
        <v>18</v>
      </c>
      <c r="F67" s="63">
        <v>1</v>
      </c>
      <c r="G67" s="64">
        <v>124886.85</v>
      </c>
      <c r="H67" s="64">
        <v>0</v>
      </c>
      <c r="I67" s="69">
        <v>43991</v>
      </c>
      <c r="J67" s="2">
        <f t="shared" si="18"/>
        <v>124886.85</v>
      </c>
      <c r="K67" s="3">
        <f t="shared" si="19"/>
        <v>346.42676837725384</v>
      </c>
      <c r="L67" s="4" t="str">
        <f t="shared" si="25"/>
        <v>Defective CE Transit to Log</v>
      </c>
      <c r="M67" s="4">
        <f t="shared" ca="1" si="21"/>
        <v>980</v>
      </c>
      <c r="N67" s="5" t="str">
        <f t="shared" si="20"/>
        <v>ADENIYI/AYO</v>
      </c>
      <c r="O67" s="5" t="str">
        <f t="shared" ca="1" si="24"/>
        <v>Over due</v>
      </c>
      <c r="P67" s="23">
        <f t="shared" si="22"/>
        <v>346.42676837725384</v>
      </c>
      <c r="Q67" t="str">
        <f t="shared" si="23"/>
        <v>Non Expense Part</v>
      </c>
    </row>
    <row r="68" spans="1:17" x14ac:dyDescent="0.35">
      <c r="A68" s="62" t="s">
        <v>36</v>
      </c>
      <c r="B68" s="62" t="s">
        <v>136</v>
      </c>
      <c r="C68" s="62" t="s">
        <v>8</v>
      </c>
      <c r="D68" s="62" t="s">
        <v>9</v>
      </c>
      <c r="E68" s="62" t="s">
        <v>20</v>
      </c>
      <c r="F68" s="63">
        <v>1</v>
      </c>
      <c r="G68" s="64">
        <v>115853.46</v>
      </c>
      <c r="H68" s="64">
        <v>0</v>
      </c>
      <c r="I68" s="69">
        <v>43992</v>
      </c>
      <c r="J68" s="2">
        <f t="shared" si="18"/>
        <v>115853.46</v>
      </c>
      <c r="K68" s="3">
        <f t="shared" si="19"/>
        <v>321.36882108183079</v>
      </c>
      <c r="L68" s="4" t="str">
        <f t="shared" si="25"/>
        <v>Defective CE Transit to Log</v>
      </c>
      <c r="M68" s="4">
        <f t="shared" ca="1" si="21"/>
        <v>979</v>
      </c>
      <c r="N68" s="5" t="str">
        <f t="shared" si="20"/>
        <v>ADENIYI/AYO</v>
      </c>
      <c r="O68" s="5" t="str">
        <f t="shared" ca="1" si="24"/>
        <v>Over due</v>
      </c>
      <c r="P68" s="23">
        <f t="shared" si="22"/>
        <v>321.36882108183079</v>
      </c>
      <c r="Q68" t="str">
        <f t="shared" si="23"/>
        <v>Non Expense Part</v>
      </c>
    </row>
    <row r="69" spans="1:17" x14ac:dyDescent="0.35">
      <c r="A69" s="62" t="s">
        <v>36</v>
      </c>
      <c r="B69" s="62" t="s">
        <v>150</v>
      </c>
      <c r="C69" s="62" t="s">
        <v>8</v>
      </c>
      <c r="D69" s="62" t="s">
        <v>9</v>
      </c>
      <c r="E69" s="62" t="s">
        <v>34</v>
      </c>
      <c r="F69" s="63">
        <v>1</v>
      </c>
      <c r="G69" s="64">
        <v>47084.11</v>
      </c>
      <c r="H69" s="64">
        <v>0</v>
      </c>
      <c r="I69" s="69">
        <v>43942</v>
      </c>
      <c r="J69" s="2">
        <f t="shared" si="18"/>
        <v>47084.11</v>
      </c>
      <c r="K69" s="3">
        <f t="shared" si="19"/>
        <v>130.60779472954229</v>
      </c>
      <c r="L69" s="4" t="str">
        <f t="shared" si="25"/>
        <v>Defective CE Transit to Log</v>
      </c>
      <c r="M69" s="4">
        <f t="shared" ca="1" si="21"/>
        <v>1029</v>
      </c>
      <c r="N69" s="5" t="str">
        <f t="shared" si="20"/>
        <v>ADENIYI/AYO</v>
      </c>
      <c r="O69" s="5" t="str">
        <f t="shared" ca="1" si="24"/>
        <v>Over due</v>
      </c>
      <c r="P69" s="23">
        <f t="shared" si="22"/>
        <v>130.60779472954229</v>
      </c>
      <c r="Q69" t="str">
        <f t="shared" si="23"/>
        <v>Non Expense Part</v>
      </c>
    </row>
    <row r="70" spans="1:17" x14ac:dyDescent="0.35">
      <c r="A70" s="62" t="s">
        <v>36</v>
      </c>
      <c r="B70" s="62" t="s">
        <v>241</v>
      </c>
      <c r="C70" s="62" t="s">
        <v>8</v>
      </c>
      <c r="D70" s="62" t="s">
        <v>9</v>
      </c>
      <c r="E70" s="62" t="s">
        <v>242</v>
      </c>
      <c r="F70" s="63">
        <v>1</v>
      </c>
      <c r="G70" s="64">
        <v>37661.660000000003</v>
      </c>
      <c r="H70" s="64">
        <v>0</v>
      </c>
      <c r="I70" s="69">
        <v>43788</v>
      </c>
      <c r="J70" s="2">
        <f t="shared" si="18"/>
        <v>37661.660000000003</v>
      </c>
      <c r="K70" s="3">
        <f t="shared" si="19"/>
        <v>104.47062413314842</v>
      </c>
      <c r="L70" s="4" t="str">
        <f t="shared" si="25"/>
        <v>Defective CE Transit to Log</v>
      </c>
      <c r="M70" s="4">
        <f t="shared" ca="1" si="21"/>
        <v>1183</v>
      </c>
      <c r="N70" s="5" t="str">
        <f t="shared" si="20"/>
        <v>ADENIYI/AYO</v>
      </c>
      <c r="O70" s="5" t="str">
        <f t="shared" ca="1" si="24"/>
        <v>Over due</v>
      </c>
      <c r="P70" s="23">
        <f t="shared" si="22"/>
        <v>104.47062413314842</v>
      </c>
      <c r="Q70" t="str">
        <f t="shared" si="23"/>
        <v>Non Expense Part</v>
      </c>
    </row>
    <row r="71" spans="1:17" x14ac:dyDescent="0.35">
      <c r="A71" s="62" t="s">
        <v>204</v>
      </c>
      <c r="B71" s="62" t="s">
        <v>238</v>
      </c>
      <c r="C71" s="62" t="s">
        <v>8</v>
      </c>
      <c r="D71" s="62" t="s">
        <v>9</v>
      </c>
      <c r="E71" s="62" t="s">
        <v>239</v>
      </c>
      <c r="F71" s="63">
        <v>1</v>
      </c>
      <c r="G71" s="64">
        <v>623841.65</v>
      </c>
      <c r="H71" s="64">
        <v>0</v>
      </c>
      <c r="I71" s="69">
        <v>43657</v>
      </c>
      <c r="J71" s="2">
        <f t="shared" si="18"/>
        <v>623841.65</v>
      </c>
      <c r="K71" s="3">
        <f t="shared" si="19"/>
        <v>1730.4900138696255</v>
      </c>
      <c r="L71" s="4" t="str">
        <f t="shared" si="25"/>
        <v>Defective CE Transit to Log</v>
      </c>
      <c r="M71" s="4">
        <f t="shared" ca="1" si="21"/>
        <v>1314</v>
      </c>
      <c r="N71" s="5" t="str">
        <f t="shared" si="20"/>
        <v>ADENIYI/AYO</v>
      </c>
      <c r="O71" s="5" t="str">
        <f t="shared" ca="1" si="24"/>
        <v>Over due</v>
      </c>
      <c r="P71" s="23">
        <f t="shared" si="22"/>
        <v>1730.4900138696255</v>
      </c>
      <c r="Q71" t="str">
        <f t="shared" si="23"/>
        <v>Non Expense Part</v>
      </c>
    </row>
    <row r="72" spans="1:17" x14ac:dyDescent="0.35">
      <c r="A72" s="62" t="s">
        <v>204</v>
      </c>
      <c r="B72" s="62" t="s">
        <v>134</v>
      </c>
      <c r="C72" s="62" t="s">
        <v>8</v>
      </c>
      <c r="D72" s="62" t="s">
        <v>9</v>
      </c>
      <c r="E72" s="62" t="s">
        <v>18</v>
      </c>
      <c r="F72" s="63">
        <v>1</v>
      </c>
      <c r="G72" s="64">
        <v>124886.85</v>
      </c>
      <c r="H72" s="64">
        <v>0</v>
      </c>
      <c r="I72" s="69">
        <v>43992</v>
      </c>
      <c r="J72" s="2">
        <f t="shared" si="18"/>
        <v>124886.85</v>
      </c>
      <c r="K72" s="3">
        <f t="shared" si="19"/>
        <v>346.42676837725384</v>
      </c>
      <c r="L72" s="4" t="str">
        <f t="shared" si="25"/>
        <v>Defective CE Transit to Log</v>
      </c>
      <c r="M72" s="4">
        <f t="shared" ca="1" si="21"/>
        <v>979</v>
      </c>
      <c r="N72" s="5" t="str">
        <f t="shared" si="20"/>
        <v>ADENIYI/AYO</v>
      </c>
      <c r="O72" s="5" t="str">
        <f t="shared" ca="1" si="24"/>
        <v>Over due</v>
      </c>
      <c r="P72" s="23">
        <f t="shared" si="22"/>
        <v>346.42676837725384</v>
      </c>
      <c r="Q72" t="str">
        <f t="shared" si="23"/>
        <v>Non Expense Part</v>
      </c>
    </row>
    <row r="73" spans="1:17" x14ac:dyDescent="0.35">
      <c r="A73" s="62" t="s">
        <v>204</v>
      </c>
      <c r="B73" s="62" t="s">
        <v>299</v>
      </c>
      <c r="C73" s="62" t="s">
        <v>8</v>
      </c>
      <c r="D73" s="62" t="s">
        <v>9</v>
      </c>
      <c r="E73" s="62" t="s">
        <v>300</v>
      </c>
      <c r="F73" s="63">
        <v>1</v>
      </c>
      <c r="G73" s="64">
        <v>53585.13</v>
      </c>
      <c r="H73" s="64">
        <v>0</v>
      </c>
      <c r="I73" s="69">
        <v>43956</v>
      </c>
      <c r="J73" s="2">
        <f t="shared" si="18"/>
        <v>53585.13</v>
      </c>
      <c r="K73" s="3">
        <f t="shared" si="19"/>
        <v>148.64113730929265</v>
      </c>
      <c r="L73" s="4" t="str">
        <f t="shared" si="25"/>
        <v>Defective CE Transit to Log</v>
      </c>
      <c r="M73" s="4">
        <f t="shared" ca="1" si="21"/>
        <v>1015</v>
      </c>
      <c r="N73" s="5" t="str">
        <f t="shared" si="20"/>
        <v>ADENIYI/AYO</v>
      </c>
      <c r="O73" s="5" t="str">
        <f t="shared" ca="1" si="24"/>
        <v>Over due</v>
      </c>
      <c r="P73" s="23">
        <f t="shared" si="22"/>
        <v>148.64113730929265</v>
      </c>
      <c r="Q73" t="str">
        <f t="shared" si="23"/>
        <v>Non Expense Part</v>
      </c>
    </row>
    <row r="74" spans="1:17" x14ac:dyDescent="0.35">
      <c r="A74" s="62" t="s">
        <v>204</v>
      </c>
      <c r="B74" s="62" t="s">
        <v>144</v>
      </c>
      <c r="C74" s="62" t="s">
        <v>8</v>
      </c>
      <c r="D74" s="62" t="s">
        <v>9</v>
      </c>
      <c r="E74" s="62" t="s">
        <v>28</v>
      </c>
      <c r="F74" s="63">
        <v>1</v>
      </c>
      <c r="G74" s="64">
        <v>59967.21</v>
      </c>
      <c r="H74" s="64">
        <v>0</v>
      </c>
      <c r="I74" s="69">
        <v>43696</v>
      </c>
      <c r="J74" s="2">
        <f t="shared" si="18"/>
        <v>59967.21</v>
      </c>
      <c r="K74" s="3">
        <f t="shared" si="19"/>
        <v>166.34454923717058</v>
      </c>
      <c r="L74" s="4" t="str">
        <f t="shared" si="25"/>
        <v>Defective CE Transit to Log</v>
      </c>
      <c r="M74" s="4">
        <f t="shared" ca="1" si="21"/>
        <v>1275</v>
      </c>
      <c r="N74" s="5" t="str">
        <f t="shared" si="20"/>
        <v>ADENIYI/AYO</v>
      </c>
      <c r="O74" s="5" t="str">
        <f t="shared" ca="1" si="24"/>
        <v>Over due</v>
      </c>
      <c r="P74" s="23">
        <f t="shared" si="22"/>
        <v>166.34454923717058</v>
      </c>
      <c r="Q74" t="str">
        <f t="shared" si="23"/>
        <v>Non Expense Part</v>
      </c>
    </row>
    <row r="75" spans="1:17" x14ac:dyDescent="0.35">
      <c r="A75" s="62" t="s">
        <v>204</v>
      </c>
      <c r="B75" s="62" t="s">
        <v>316</v>
      </c>
      <c r="C75" s="62" t="s">
        <v>8</v>
      </c>
      <c r="D75" s="62" t="s">
        <v>9</v>
      </c>
      <c r="E75" s="62" t="s">
        <v>35</v>
      </c>
      <c r="F75" s="63">
        <v>1</v>
      </c>
      <c r="G75" s="64">
        <v>37426.400000000001</v>
      </c>
      <c r="H75" s="64">
        <v>0</v>
      </c>
      <c r="I75" s="69">
        <v>43979</v>
      </c>
      <c r="J75" s="2">
        <f t="shared" si="18"/>
        <v>37426.400000000001</v>
      </c>
      <c r="K75" s="3">
        <f t="shared" si="19"/>
        <v>103.81803051317615</v>
      </c>
      <c r="L75" s="4" t="str">
        <f t="shared" si="25"/>
        <v>Defective CE Transit to Log</v>
      </c>
      <c r="M75" s="4">
        <f t="shared" ca="1" si="21"/>
        <v>992</v>
      </c>
      <c r="N75" s="5" t="str">
        <f t="shared" si="20"/>
        <v>ADENIYI/AYO</v>
      </c>
      <c r="O75" s="5" t="str">
        <f t="shared" ca="1" si="24"/>
        <v>Over due</v>
      </c>
      <c r="P75" s="23">
        <f t="shared" si="22"/>
        <v>103.81803051317615</v>
      </c>
      <c r="Q75" t="str">
        <f t="shared" si="23"/>
        <v>Non Expense Part</v>
      </c>
    </row>
    <row r="76" spans="1:17" x14ac:dyDescent="0.35">
      <c r="A76" s="62" t="s">
        <v>37</v>
      </c>
      <c r="B76" s="62" t="s">
        <v>152</v>
      </c>
      <c r="C76" s="62" t="s">
        <v>8</v>
      </c>
      <c r="D76" s="62" t="s">
        <v>9</v>
      </c>
      <c r="E76" s="62" t="s">
        <v>38</v>
      </c>
      <c r="F76" s="63">
        <v>1</v>
      </c>
      <c r="G76" s="64">
        <v>102216.68</v>
      </c>
      <c r="H76" s="64">
        <v>0</v>
      </c>
      <c r="I76" s="69">
        <v>43984</v>
      </c>
      <c r="J76" s="2">
        <f t="shared" si="18"/>
        <v>102216.68</v>
      </c>
      <c r="K76" s="3">
        <f t="shared" si="19"/>
        <v>283.54141470180303</v>
      </c>
      <c r="L76" s="4" t="str">
        <f t="shared" si="25"/>
        <v>Defective CE Transit to Log</v>
      </c>
      <c r="M76" s="4">
        <f t="shared" ca="1" si="21"/>
        <v>987</v>
      </c>
      <c r="N76" s="5" t="str">
        <f t="shared" si="20"/>
        <v>ADENIYI/AYO</v>
      </c>
      <c r="O76" s="5" t="str">
        <f t="shared" ca="1" si="24"/>
        <v>Over due</v>
      </c>
      <c r="P76" s="23">
        <f t="shared" si="22"/>
        <v>283.54141470180303</v>
      </c>
      <c r="Q76" t="str">
        <f t="shared" si="23"/>
        <v>Non Expense Part</v>
      </c>
    </row>
    <row r="77" spans="1:17" x14ac:dyDescent="0.35">
      <c r="A77" s="62" t="s">
        <v>37</v>
      </c>
      <c r="B77" s="62" t="s">
        <v>134</v>
      </c>
      <c r="C77" s="62" t="s">
        <v>8</v>
      </c>
      <c r="D77" s="62" t="s">
        <v>9</v>
      </c>
      <c r="E77" s="62" t="s">
        <v>18</v>
      </c>
      <c r="F77" s="63">
        <v>2</v>
      </c>
      <c r="G77" s="64">
        <v>124886.85</v>
      </c>
      <c r="H77" s="64">
        <v>0</v>
      </c>
      <c r="I77" s="69">
        <v>43993</v>
      </c>
      <c r="J77" s="2">
        <f t="shared" ref="J77:J96" si="26">F77*G77</f>
        <v>249773.7</v>
      </c>
      <c r="K77" s="3">
        <f t="shared" ref="K77:K96" si="27">IF(J77="",(H77/$F$10),((J77+H77)/$F$10))</f>
        <v>692.85353675450767</v>
      </c>
      <c r="L77" s="4" t="str">
        <f t="shared" si="25"/>
        <v>Defective CE Transit to Log</v>
      </c>
      <c r="M77" s="4">
        <f t="shared" ref="M77:M97" ca="1" si="28">IF(I77="","",TODAY()-I77)</f>
        <v>978</v>
      </c>
      <c r="N77" s="5" t="str">
        <f t="shared" ref="N77:N96" si="29">IF(L77="","",VLOOKUP(L77,$B$2:$E$8,4,0))</f>
        <v>ADENIYI/AYO</v>
      </c>
      <c r="O77" s="5" t="str">
        <f t="shared" ca="1" si="24"/>
        <v>Over due</v>
      </c>
      <c r="P77" s="23">
        <f t="shared" ref="P77:P97" si="30">G77/F$10</f>
        <v>346.42676837725384</v>
      </c>
      <c r="Q77" t="str">
        <f t="shared" ref="Q77:Q97" si="31">IF(AND(C77="N",P77&lt;=5),"Expense Part","Non Expense Part")</f>
        <v>Non Expense Part</v>
      </c>
    </row>
    <row r="78" spans="1:17" x14ac:dyDescent="0.35">
      <c r="A78" s="62" t="s">
        <v>37</v>
      </c>
      <c r="B78" s="62" t="s">
        <v>130</v>
      </c>
      <c r="C78" s="62" t="s">
        <v>8</v>
      </c>
      <c r="D78" s="62" t="s">
        <v>9</v>
      </c>
      <c r="E78" s="62" t="s">
        <v>11</v>
      </c>
      <c r="F78" s="63">
        <v>3</v>
      </c>
      <c r="G78" s="64">
        <v>102960.99</v>
      </c>
      <c r="H78" s="64">
        <v>0</v>
      </c>
      <c r="I78" s="69">
        <v>43966</v>
      </c>
      <c r="J78" s="2">
        <f t="shared" si="26"/>
        <v>308882.97000000003</v>
      </c>
      <c r="K78" s="3">
        <f t="shared" si="27"/>
        <v>856.81822468793348</v>
      </c>
      <c r="L78" s="4" t="str">
        <f t="shared" si="25"/>
        <v>Defective CE Transit to Log</v>
      </c>
      <c r="M78" s="4">
        <f t="shared" ca="1" si="28"/>
        <v>1005</v>
      </c>
      <c r="N78" s="5" t="str">
        <f t="shared" si="29"/>
        <v>ADENIYI/AYO</v>
      </c>
      <c r="O78" s="5" t="str">
        <f t="shared" ca="1" si="24"/>
        <v>Over due</v>
      </c>
      <c r="P78" s="23">
        <f t="shared" si="30"/>
        <v>285.60607489597783</v>
      </c>
      <c r="Q78" t="str">
        <f t="shared" si="31"/>
        <v>Non Expense Part</v>
      </c>
    </row>
    <row r="79" spans="1:17" x14ac:dyDescent="0.35">
      <c r="A79" s="62" t="s">
        <v>37</v>
      </c>
      <c r="B79" s="62" t="s">
        <v>141</v>
      </c>
      <c r="C79" s="62" t="s">
        <v>8</v>
      </c>
      <c r="D79" s="62" t="s">
        <v>9</v>
      </c>
      <c r="E79" s="62" t="s">
        <v>142</v>
      </c>
      <c r="F79" s="63">
        <v>1</v>
      </c>
      <c r="G79" s="64">
        <v>62537.67</v>
      </c>
      <c r="H79" s="64">
        <v>0</v>
      </c>
      <c r="I79" s="69">
        <v>43502</v>
      </c>
      <c r="J79" s="2">
        <f t="shared" si="26"/>
        <v>62537.67</v>
      </c>
      <c r="K79" s="3">
        <f t="shared" si="27"/>
        <v>173.47481276005547</v>
      </c>
      <c r="L79" s="4" t="str">
        <f t="shared" si="25"/>
        <v>Defective CE Transit to Log</v>
      </c>
      <c r="M79" s="4">
        <f t="shared" ca="1" si="28"/>
        <v>1469</v>
      </c>
      <c r="N79" s="5" t="str">
        <f t="shared" si="29"/>
        <v>ADENIYI/AYO</v>
      </c>
      <c r="O79" s="5" t="str">
        <f t="shared" ref="O79:O99" ca="1" si="32">IF(B79="","",IF(AND(L79="FSL to FSL",M79&lt;=3),"Within Aging",IF(AND(L79="NTS - FSL to Log",M79&lt;=3),"Within Aging",IF(AND(L79="Defective From FSL to Log",M79&lt;=3),"Within Aging",IF(AND(L79="Defective CE Transit to Log",M79&lt;=7),"Within Aging",IF(AND(L79="OBF - CE transit to Log",M79&lt;=7),"Within Aging",IF(AND(L79="Good CE transit to Log",L79&lt;=3),"Within Aging",IF(AND(L79="Good Transit to CE",L79&lt;=3),"Within Aging","Over due"))))))))</f>
        <v>Over due</v>
      </c>
      <c r="P79" s="23">
        <f t="shared" si="30"/>
        <v>173.47481276005547</v>
      </c>
      <c r="Q79" t="str">
        <f t="shared" si="31"/>
        <v>Non Expense Part</v>
      </c>
    </row>
    <row r="80" spans="1:17" x14ac:dyDescent="0.35">
      <c r="A80" s="62" t="s">
        <v>37</v>
      </c>
      <c r="B80" s="62" t="s">
        <v>184</v>
      </c>
      <c r="C80" s="62" t="s">
        <v>8</v>
      </c>
      <c r="D80" s="62" t="s">
        <v>9</v>
      </c>
      <c r="E80" s="62" t="s">
        <v>185</v>
      </c>
      <c r="F80" s="63">
        <v>2</v>
      </c>
      <c r="G80" s="64">
        <v>87225.94</v>
      </c>
      <c r="H80" s="64">
        <v>0</v>
      </c>
      <c r="I80" s="69">
        <v>43991</v>
      </c>
      <c r="J80" s="2">
        <f t="shared" si="26"/>
        <v>174451.88</v>
      </c>
      <c r="K80" s="3">
        <f t="shared" si="27"/>
        <v>483.91644937586688</v>
      </c>
      <c r="L80" s="4" t="str">
        <f t="shared" ref="L80:L100" si="33">IF(A80="","",IF(LEFT(A80,1)="T","Good Transit to CE",IF(LEFT(A80,4)="DEF4","Defective From FSL to Log",IF(LEFT(A80,2)="00","FSL to FSL",IF(OR(LEFT(A80,1)="0",LEFT(A80,1)="O"),"OBF - CE transit to Log",IF(LEFT(A80,1)="D","Defective CE Transit to Log",IF(LEFT(A80,1)="G","Good CE transit to Log",IF(A80="WH1","NTS - FSL to Log","FSL to FSL"))))))))</f>
        <v>Defective CE Transit to Log</v>
      </c>
      <c r="M80" s="4">
        <f t="shared" ca="1" si="28"/>
        <v>980</v>
      </c>
      <c r="N80" s="5" t="str">
        <f t="shared" si="29"/>
        <v>ADENIYI/AYO</v>
      </c>
      <c r="O80" s="5" t="str">
        <f t="shared" ca="1" si="32"/>
        <v>Over due</v>
      </c>
      <c r="P80" s="23">
        <f t="shared" si="30"/>
        <v>241.95822468793344</v>
      </c>
      <c r="Q80" t="str">
        <f t="shared" si="31"/>
        <v>Non Expense Part</v>
      </c>
    </row>
    <row r="81" spans="1:17" x14ac:dyDescent="0.35">
      <c r="A81" s="62" t="s">
        <v>37</v>
      </c>
      <c r="B81" s="62" t="s">
        <v>241</v>
      </c>
      <c r="C81" s="62" t="s">
        <v>8</v>
      </c>
      <c r="D81" s="62" t="s">
        <v>9</v>
      </c>
      <c r="E81" s="62" t="s">
        <v>242</v>
      </c>
      <c r="F81" s="63">
        <v>1</v>
      </c>
      <c r="G81" s="64">
        <v>37661.660000000003</v>
      </c>
      <c r="H81" s="64">
        <v>0</v>
      </c>
      <c r="I81" s="69">
        <v>43955</v>
      </c>
      <c r="J81" s="2">
        <f t="shared" si="26"/>
        <v>37661.660000000003</v>
      </c>
      <c r="K81" s="3">
        <f t="shared" si="27"/>
        <v>104.47062413314842</v>
      </c>
      <c r="L81" s="4" t="str">
        <f t="shared" si="33"/>
        <v>Defective CE Transit to Log</v>
      </c>
      <c r="M81" s="4">
        <f t="shared" ca="1" si="28"/>
        <v>1016</v>
      </c>
      <c r="N81" s="5" t="str">
        <f t="shared" si="29"/>
        <v>ADENIYI/AYO</v>
      </c>
      <c r="O81" s="5" t="str">
        <f t="shared" ca="1" si="32"/>
        <v>Over due</v>
      </c>
      <c r="P81" s="23">
        <f t="shared" si="30"/>
        <v>104.47062413314842</v>
      </c>
      <c r="Q81" t="str">
        <f t="shared" si="31"/>
        <v>Non Expense Part</v>
      </c>
    </row>
    <row r="82" spans="1:17" x14ac:dyDescent="0.35">
      <c r="A82" s="62" t="s">
        <v>39</v>
      </c>
      <c r="B82" s="62" t="s">
        <v>130</v>
      </c>
      <c r="C82" s="62" t="s">
        <v>8</v>
      </c>
      <c r="D82" s="62" t="s">
        <v>9</v>
      </c>
      <c r="E82" s="62" t="s">
        <v>11</v>
      </c>
      <c r="F82" s="63">
        <v>3</v>
      </c>
      <c r="G82" s="64">
        <v>102960.99</v>
      </c>
      <c r="H82" s="64">
        <v>0</v>
      </c>
      <c r="I82" s="69">
        <v>43535</v>
      </c>
      <c r="J82" s="2">
        <f t="shared" si="26"/>
        <v>308882.97000000003</v>
      </c>
      <c r="K82" s="3">
        <f t="shared" si="27"/>
        <v>856.81822468793348</v>
      </c>
      <c r="L82" s="4" t="str">
        <f t="shared" si="33"/>
        <v>Defective CE Transit to Log</v>
      </c>
      <c r="M82" s="4">
        <f t="shared" ca="1" si="28"/>
        <v>1436</v>
      </c>
      <c r="N82" s="5" t="str">
        <f t="shared" si="29"/>
        <v>ADENIYI/AYO</v>
      </c>
      <c r="O82" s="5" t="str">
        <f t="shared" ca="1" si="32"/>
        <v>Over due</v>
      </c>
      <c r="P82" s="23">
        <f t="shared" si="30"/>
        <v>285.60607489597783</v>
      </c>
      <c r="Q82" t="str">
        <f t="shared" si="31"/>
        <v>Non Expense Part</v>
      </c>
    </row>
    <row r="83" spans="1:17" x14ac:dyDescent="0.35">
      <c r="A83" s="62" t="s">
        <v>39</v>
      </c>
      <c r="B83" s="62" t="s">
        <v>154</v>
      </c>
      <c r="C83" s="62" t="s">
        <v>8</v>
      </c>
      <c r="D83" s="62" t="s">
        <v>9</v>
      </c>
      <c r="E83" s="62" t="s">
        <v>42</v>
      </c>
      <c r="F83" s="63">
        <v>1</v>
      </c>
      <c r="G83" s="64">
        <v>41454.54</v>
      </c>
      <c r="H83" s="64">
        <v>0</v>
      </c>
      <c r="I83" s="69">
        <v>43640</v>
      </c>
      <c r="J83" s="2">
        <f t="shared" si="26"/>
        <v>41454.54</v>
      </c>
      <c r="K83" s="3">
        <f t="shared" si="27"/>
        <v>114.9917891816921</v>
      </c>
      <c r="L83" s="4" t="str">
        <f t="shared" si="33"/>
        <v>Defective CE Transit to Log</v>
      </c>
      <c r="M83" s="4">
        <f t="shared" ca="1" si="28"/>
        <v>1331</v>
      </c>
      <c r="N83" s="5" t="str">
        <f t="shared" si="29"/>
        <v>ADENIYI/AYO</v>
      </c>
      <c r="O83" s="5" t="str">
        <f t="shared" ca="1" si="32"/>
        <v>Over due</v>
      </c>
      <c r="P83" s="23">
        <f t="shared" si="30"/>
        <v>114.9917891816921</v>
      </c>
      <c r="Q83" t="str">
        <f t="shared" si="31"/>
        <v>Non Expense Part</v>
      </c>
    </row>
    <row r="84" spans="1:17" x14ac:dyDescent="0.35">
      <c r="A84" s="62" t="s">
        <v>303</v>
      </c>
      <c r="B84" s="62" t="s">
        <v>131</v>
      </c>
      <c r="C84" s="62" t="s">
        <v>8</v>
      </c>
      <c r="D84" s="62" t="s">
        <v>9</v>
      </c>
      <c r="E84" s="62" t="s">
        <v>12</v>
      </c>
      <c r="F84" s="63">
        <v>1</v>
      </c>
      <c r="G84" s="64">
        <v>131594.17000000001</v>
      </c>
      <c r="H84" s="64">
        <v>1.2E-2</v>
      </c>
      <c r="I84" s="69">
        <v>43860</v>
      </c>
      <c r="J84" s="2">
        <f t="shared" si="26"/>
        <v>131594.17000000001</v>
      </c>
      <c r="K84" s="3">
        <f t="shared" si="27"/>
        <v>365.0324049930652</v>
      </c>
      <c r="L84" s="4" t="str">
        <f t="shared" si="33"/>
        <v>Defective CE Transit to Log</v>
      </c>
      <c r="M84" s="4">
        <f t="shared" ca="1" si="28"/>
        <v>1111</v>
      </c>
      <c r="N84" s="5" t="str">
        <f t="shared" si="29"/>
        <v>ADENIYI/AYO</v>
      </c>
      <c r="O84" s="5" t="str">
        <f t="shared" ca="1" si="32"/>
        <v>Over due</v>
      </c>
      <c r="P84" s="23">
        <f t="shared" si="30"/>
        <v>365.03237170596395</v>
      </c>
      <c r="Q84" t="str">
        <f t="shared" si="31"/>
        <v>Non Expense Part</v>
      </c>
    </row>
    <row r="85" spans="1:17" x14ac:dyDescent="0.35">
      <c r="A85" s="62" t="s">
        <v>303</v>
      </c>
      <c r="B85" s="62" t="s">
        <v>139</v>
      </c>
      <c r="C85" s="62" t="s">
        <v>8</v>
      </c>
      <c r="D85" s="62" t="s">
        <v>9</v>
      </c>
      <c r="E85" s="62" t="s">
        <v>14</v>
      </c>
      <c r="F85" s="63">
        <v>1</v>
      </c>
      <c r="G85" s="64">
        <v>152736.19</v>
      </c>
      <c r="H85" s="64">
        <v>1.7000000000000001E-2</v>
      </c>
      <c r="I85" s="69">
        <v>43845</v>
      </c>
      <c r="J85" s="2">
        <f t="shared" si="26"/>
        <v>152736.19</v>
      </c>
      <c r="K85" s="3">
        <f t="shared" si="27"/>
        <v>423.67879889042996</v>
      </c>
      <c r="L85" s="4" t="str">
        <f t="shared" si="33"/>
        <v>Defective CE Transit to Log</v>
      </c>
      <c r="M85" s="4">
        <f t="shared" ca="1" si="28"/>
        <v>1126</v>
      </c>
      <c r="N85" s="5" t="str">
        <f t="shared" si="29"/>
        <v>ADENIYI/AYO</v>
      </c>
      <c r="O85" s="5" t="str">
        <f t="shared" ca="1" si="32"/>
        <v>Over due</v>
      </c>
      <c r="P85" s="23">
        <f t="shared" si="30"/>
        <v>423.67875173370322</v>
      </c>
      <c r="Q85" t="str">
        <f t="shared" si="31"/>
        <v>Non Expense Part</v>
      </c>
    </row>
    <row r="86" spans="1:17" x14ac:dyDescent="0.35">
      <c r="A86" s="62" t="s">
        <v>303</v>
      </c>
      <c r="B86" s="62" t="s">
        <v>140</v>
      </c>
      <c r="C86" s="62" t="s">
        <v>8</v>
      </c>
      <c r="D86" s="62" t="s">
        <v>9</v>
      </c>
      <c r="E86" s="62" t="s">
        <v>13</v>
      </c>
      <c r="F86" s="63">
        <v>2</v>
      </c>
      <c r="G86" s="64">
        <v>137664.66</v>
      </c>
      <c r="H86" s="64">
        <v>0.121</v>
      </c>
      <c r="I86" s="69">
        <v>43845</v>
      </c>
      <c r="J86" s="2">
        <f t="shared" si="26"/>
        <v>275329.32</v>
      </c>
      <c r="K86" s="3">
        <f t="shared" si="27"/>
        <v>763.74324826629675</v>
      </c>
      <c r="L86" s="4" t="str">
        <f t="shared" si="33"/>
        <v>Defective CE Transit to Log</v>
      </c>
      <c r="M86" s="4">
        <f t="shared" ca="1" si="28"/>
        <v>1126</v>
      </c>
      <c r="N86" s="5" t="str">
        <f t="shared" si="29"/>
        <v>ADENIYI/AYO</v>
      </c>
      <c r="O86" s="5" t="str">
        <f t="shared" ca="1" si="32"/>
        <v>Over due</v>
      </c>
      <c r="P86" s="23">
        <f t="shared" si="30"/>
        <v>381.8714563106796</v>
      </c>
      <c r="Q86" t="str">
        <f t="shared" si="31"/>
        <v>Non Expense Part</v>
      </c>
    </row>
    <row r="87" spans="1:17" x14ac:dyDescent="0.35">
      <c r="A87" s="62" t="s">
        <v>303</v>
      </c>
      <c r="B87" s="62" t="s">
        <v>134</v>
      </c>
      <c r="C87" s="62" t="s">
        <v>8</v>
      </c>
      <c r="D87" s="62" t="s">
        <v>9</v>
      </c>
      <c r="E87" s="62" t="s">
        <v>18</v>
      </c>
      <c r="F87" s="63">
        <v>2</v>
      </c>
      <c r="G87" s="64">
        <v>124886.85</v>
      </c>
      <c r="H87" s="64">
        <v>0</v>
      </c>
      <c r="I87" s="69">
        <v>43992</v>
      </c>
      <c r="J87" s="2">
        <f t="shared" si="26"/>
        <v>249773.7</v>
      </c>
      <c r="K87" s="3">
        <f t="shared" si="27"/>
        <v>692.85353675450767</v>
      </c>
      <c r="L87" s="4" t="str">
        <f t="shared" si="33"/>
        <v>Defective CE Transit to Log</v>
      </c>
      <c r="M87" s="4">
        <f t="shared" ca="1" si="28"/>
        <v>979</v>
      </c>
      <c r="N87" s="5" t="str">
        <f t="shared" si="29"/>
        <v>ADENIYI/AYO</v>
      </c>
      <c r="O87" s="5" t="str">
        <f t="shared" ca="1" si="32"/>
        <v>Over due</v>
      </c>
      <c r="P87" s="23">
        <f t="shared" si="30"/>
        <v>346.42676837725384</v>
      </c>
      <c r="Q87" t="str">
        <f t="shared" si="31"/>
        <v>Non Expense Part</v>
      </c>
    </row>
    <row r="88" spans="1:17" x14ac:dyDescent="0.35">
      <c r="A88" s="62" t="s">
        <v>303</v>
      </c>
      <c r="B88" s="62" t="s">
        <v>372</v>
      </c>
      <c r="C88" s="62" t="s">
        <v>8</v>
      </c>
      <c r="D88" s="62" t="s">
        <v>9</v>
      </c>
      <c r="E88" s="62" t="s">
        <v>373</v>
      </c>
      <c r="F88" s="63">
        <v>1</v>
      </c>
      <c r="G88" s="64">
        <v>81798.89</v>
      </c>
      <c r="H88" s="64">
        <v>0</v>
      </c>
      <c r="I88" s="69">
        <v>43992</v>
      </c>
      <c r="J88" s="2">
        <f t="shared" si="26"/>
        <v>81798.89</v>
      </c>
      <c r="K88" s="3">
        <f t="shared" si="27"/>
        <v>226.90399445214979</v>
      </c>
      <c r="L88" s="4" t="str">
        <f t="shared" si="33"/>
        <v>Defective CE Transit to Log</v>
      </c>
      <c r="M88" s="4">
        <f t="shared" ca="1" si="28"/>
        <v>979</v>
      </c>
      <c r="N88" s="5" t="str">
        <f t="shared" si="29"/>
        <v>ADENIYI/AYO</v>
      </c>
      <c r="O88" s="5" t="str">
        <f t="shared" ca="1" si="32"/>
        <v>Over due</v>
      </c>
      <c r="P88" s="23">
        <f t="shared" si="30"/>
        <v>226.90399445214979</v>
      </c>
      <c r="Q88" t="str">
        <f t="shared" si="31"/>
        <v>Non Expense Part</v>
      </c>
    </row>
    <row r="89" spans="1:17" x14ac:dyDescent="0.35">
      <c r="A89" s="62" t="s">
        <v>380</v>
      </c>
      <c r="B89" s="62" t="s">
        <v>376</v>
      </c>
      <c r="C89" s="62" t="s">
        <v>8</v>
      </c>
      <c r="D89" s="62" t="s">
        <v>9</v>
      </c>
      <c r="E89" s="62" t="s">
        <v>377</v>
      </c>
      <c r="F89" s="63">
        <v>1</v>
      </c>
      <c r="G89" s="64">
        <v>199711</v>
      </c>
      <c r="H89" s="64">
        <v>0</v>
      </c>
      <c r="I89" s="69">
        <v>43942</v>
      </c>
      <c r="J89" s="2">
        <f t="shared" si="26"/>
        <v>199711</v>
      </c>
      <c r="K89" s="3">
        <f t="shared" si="27"/>
        <v>553.98335644937583</v>
      </c>
      <c r="L89" s="4" t="str">
        <f t="shared" si="33"/>
        <v>Defective CE Transit to Log</v>
      </c>
      <c r="M89" s="4">
        <f t="shared" ca="1" si="28"/>
        <v>1029</v>
      </c>
      <c r="N89" s="5" t="str">
        <f t="shared" si="29"/>
        <v>ADENIYI/AYO</v>
      </c>
      <c r="O89" s="5" t="str">
        <f t="shared" ca="1" si="32"/>
        <v>Over due</v>
      </c>
      <c r="P89" s="23">
        <f t="shared" si="30"/>
        <v>553.98335644937583</v>
      </c>
      <c r="Q89" t="str">
        <f t="shared" si="31"/>
        <v>Non Expense Part</v>
      </c>
    </row>
    <row r="90" spans="1:17" x14ac:dyDescent="0.35">
      <c r="A90" s="62" t="s">
        <v>380</v>
      </c>
      <c r="B90" s="62" t="s">
        <v>130</v>
      </c>
      <c r="C90" s="62" t="s">
        <v>8</v>
      </c>
      <c r="D90" s="62" t="s">
        <v>9</v>
      </c>
      <c r="E90" s="62" t="s">
        <v>11</v>
      </c>
      <c r="F90" s="63">
        <v>1</v>
      </c>
      <c r="G90" s="64">
        <v>102960.99</v>
      </c>
      <c r="H90" s="64">
        <v>0</v>
      </c>
      <c r="I90" s="69">
        <v>43964</v>
      </c>
      <c r="J90" s="2">
        <f t="shared" si="26"/>
        <v>102960.99</v>
      </c>
      <c r="K90" s="3">
        <f t="shared" si="27"/>
        <v>285.60607489597783</v>
      </c>
      <c r="L90" s="4" t="str">
        <f t="shared" si="33"/>
        <v>Defective CE Transit to Log</v>
      </c>
      <c r="M90" s="4">
        <f t="shared" ca="1" si="28"/>
        <v>1007</v>
      </c>
      <c r="N90" s="5" t="str">
        <f t="shared" si="29"/>
        <v>ADENIYI/AYO</v>
      </c>
      <c r="O90" s="5" t="str">
        <f t="shared" ca="1" si="32"/>
        <v>Over due</v>
      </c>
      <c r="P90" s="23">
        <f t="shared" si="30"/>
        <v>285.60607489597783</v>
      </c>
      <c r="Q90" t="str">
        <f t="shared" si="31"/>
        <v>Non Expense Part</v>
      </c>
    </row>
    <row r="91" spans="1:17" x14ac:dyDescent="0.35">
      <c r="A91" s="62" t="s">
        <v>40</v>
      </c>
      <c r="B91" s="62" t="s">
        <v>140</v>
      </c>
      <c r="C91" s="62" t="s">
        <v>8</v>
      </c>
      <c r="D91" s="62" t="s">
        <v>9</v>
      </c>
      <c r="E91" s="62" t="s">
        <v>13</v>
      </c>
      <c r="F91" s="63">
        <v>1</v>
      </c>
      <c r="G91" s="64">
        <v>137664.66</v>
      </c>
      <c r="H91" s="64">
        <v>0.121</v>
      </c>
      <c r="I91" s="69">
        <v>43973</v>
      </c>
      <c r="J91" s="2">
        <f t="shared" si="26"/>
        <v>137664.66</v>
      </c>
      <c r="K91" s="3">
        <f t="shared" si="27"/>
        <v>381.87179195561725</v>
      </c>
      <c r="L91" s="4" t="str">
        <f t="shared" si="33"/>
        <v>Defective CE Transit to Log</v>
      </c>
      <c r="M91" s="4">
        <f t="shared" ca="1" si="28"/>
        <v>998</v>
      </c>
      <c r="N91" s="5" t="str">
        <f t="shared" si="29"/>
        <v>ADENIYI/AYO</v>
      </c>
      <c r="O91" s="5" t="str">
        <f t="shared" ca="1" si="32"/>
        <v>Over due</v>
      </c>
      <c r="P91" s="23">
        <f t="shared" si="30"/>
        <v>381.8714563106796</v>
      </c>
      <c r="Q91" t="str">
        <f t="shared" si="31"/>
        <v>Non Expense Part</v>
      </c>
    </row>
    <row r="92" spans="1:17" x14ac:dyDescent="0.35">
      <c r="A92" s="62" t="s">
        <v>40</v>
      </c>
      <c r="B92" s="62" t="s">
        <v>134</v>
      </c>
      <c r="C92" s="62" t="s">
        <v>8</v>
      </c>
      <c r="D92" s="62" t="s">
        <v>9</v>
      </c>
      <c r="E92" s="62" t="s">
        <v>18</v>
      </c>
      <c r="F92" s="63">
        <v>5</v>
      </c>
      <c r="G92" s="64">
        <v>124886.85</v>
      </c>
      <c r="H92" s="64">
        <v>0</v>
      </c>
      <c r="I92" s="69">
        <v>43992</v>
      </c>
      <c r="J92" s="2">
        <f t="shared" si="26"/>
        <v>624434.25</v>
      </c>
      <c r="K92" s="3">
        <f t="shared" si="27"/>
        <v>1732.133841886269</v>
      </c>
      <c r="L92" s="4" t="str">
        <f t="shared" si="33"/>
        <v>Defective CE Transit to Log</v>
      </c>
      <c r="M92" s="4">
        <f t="shared" ca="1" si="28"/>
        <v>979</v>
      </c>
      <c r="N92" s="5" t="str">
        <f t="shared" si="29"/>
        <v>ADENIYI/AYO</v>
      </c>
      <c r="O92" s="5" t="str">
        <f t="shared" ca="1" si="32"/>
        <v>Over due</v>
      </c>
      <c r="P92" s="23">
        <f t="shared" si="30"/>
        <v>346.42676837725384</v>
      </c>
      <c r="Q92" t="str">
        <f t="shared" si="31"/>
        <v>Non Expense Part</v>
      </c>
    </row>
    <row r="93" spans="1:17" x14ac:dyDescent="0.35">
      <c r="A93" s="62" t="s">
        <v>40</v>
      </c>
      <c r="B93" s="62" t="s">
        <v>154</v>
      </c>
      <c r="C93" s="62" t="s">
        <v>8</v>
      </c>
      <c r="D93" s="62" t="s">
        <v>9</v>
      </c>
      <c r="E93" s="62" t="s">
        <v>42</v>
      </c>
      <c r="F93" s="63">
        <v>1</v>
      </c>
      <c r="G93" s="64">
        <v>41454.54</v>
      </c>
      <c r="H93" s="64">
        <v>0</v>
      </c>
      <c r="I93" s="69">
        <v>43896</v>
      </c>
      <c r="J93" s="2">
        <f t="shared" si="26"/>
        <v>41454.54</v>
      </c>
      <c r="K93" s="3">
        <f t="shared" si="27"/>
        <v>114.9917891816921</v>
      </c>
      <c r="L93" s="4" t="str">
        <f t="shared" si="33"/>
        <v>Defective CE Transit to Log</v>
      </c>
      <c r="M93" s="4">
        <f t="shared" ca="1" si="28"/>
        <v>1075</v>
      </c>
      <c r="N93" s="5" t="str">
        <f t="shared" si="29"/>
        <v>ADENIYI/AYO</v>
      </c>
      <c r="O93" s="5" t="str">
        <f t="shared" ca="1" si="32"/>
        <v>Over due</v>
      </c>
      <c r="P93" s="23">
        <f t="shared" si="30"/>
        <v>114.9917891816921</v>
      </c>
      <c r="Q93" t="str">
        <f t="shared" si="31"/>
        <v>Non Expense Part</v>
      </c>
    </row>
    <row r="94" spans="1:17" x14ac:dyDescent="0.35">
      <c r="A94" s="62" t="s">
        <v>40</v>
      </c>
      <c r="B94" s="62" t="s">
        <v>193</v>
      </c>
      <c r="C94" s="62" t="s">
        <v>8</v>
      </c>
      <c r="D94" s="62" t="s">
        <v>9</v>
      </c>
      <c r="E94" s="62" t="s">
        <v>32</v>
      </c>
      <c r="F94" s="63">
        <v>1</v>
      </c>
      <c r="G94" s="64">
        <v>137097.72</v>
      </c>
      <c r="H94" s="64">
        <v>0</v>
      </c>
      <c r="I94" s="69">
        <v>43914</v>
      </c>
      <c r="J94" s="2">
        <f t="shared" si="26"/>
        <v>137097.72</v>
      </c>
      <c r="K94" s="3">
        <f t="shared" si="27"/>
        <v>380.29880721220525</v>
      </c>
      <c r="L94" s="4" t="str">
        <f t="shared" si="33"/>
        <v>Defective CE Transit to Log</v>
      </c>
      <c r="M94" s="4">
        <f t="shared" ca="1" si="28"/>
        <v>1057</v>
      </c>
      <c r="N94" s="5" t="str">
        <f t="shared" si="29"/>
        <v>ADENIYI/AYO</v>
      </c>
      <c r="O94" s="5" t="str">
        <f t="shared" ca="1" si="32"/>
        <v>Over due</v>
      </c>
      <c r="P94" s="23">
        <f t="shared" si="30"/>
        <v>380.29880721220525</v>
      </c>
      <c r="Q94" t="str">
        <f t="shared" si="31"/>
        <v>Non Expense Part</v>
      </c>
    </row>
    <row r="95" spans="1:17" x14ac:dyDescent="0.35">
      <c r="A95" s="62" t="s">
        <v>41</v>
      </c>
      <c r="B95" s="62" t="s">
        <v>243</v>
      </c>
      <c r="C95" s="62" t="s">
        <v>8</v>
      </c>
      <c r="D95" s="62" t="s">
        <v>9</v>
      </c>
      <c r="E95" s="62" t="s">
        <v>244</v>
      </c>
      <c r="F95" s="63">
        <v>1</v>
      </c>
      <c r="G95" s="64">
        <v>53972</v>
      </c>
      <c r="H95" s="64">
        <v>0</v>
      </c>
      <c r="I95" s="69">
        <v>43665</v>
      </c>
      <c r="J95" s="2">
        <f t="shared" si="26"/>
        <v>53972</v>
      </c>
      <c r="K95" s="3">
        <f t="shared" si="27"/>
        <v>149.71428571428572</v>
      </c>
      <c r="L95" s="4" t="str">
        <f t="shared" si="33"/>
        <v>Defective CE Transit to Log</v>
      </c>
      <c r="M95" s="4">
        <f t="shared" ca="1" si="28"/>
        <v>1306</v>
      </c>
      <c r="N95" s="5" t="str">
        <f t="shared" si="29"/>
        <v>ADENIYI/AYO</v>
      </c>
      <c r="O95" s="5" t="str">
        <f t="shared" ca="1" si="32"/>
        <v>Over due</v>
      </c>
      <c r="P95" s="23">
        <f t="shared" si="30"/>
        <v>149.71428571428572</v>
      </c>
      <c r="Q95" t="str">
        <f t="shared" si="31"/>
        <v>Non Expense Part</v>
      </c>
    </row>
    <row r="96" spans="1:17" x14ac:dyDescent="0.35">
      <c r="A96" s="62" t="s">
        <v>41</v>
      </c>
      <c r="B96" s="62" t="s">
        <v>304</v>
      </c>
      <c r="C96" s="62" t="s">
        <v>8</v>
      </c>
      <c r="D96" s="62" t="s">
        <v>9</v>
      </c>
      <c r="E96" s="62" t="s">
        <v>305</v>
      </c>
      <c r="F96" s="63">
        <v>1</v>
      </c>
      <c r="G96" s="64">
        <v>122976.84</v>
      </c>
      <c r="H96" s="64">
        <v>0</v>
      </c>
      <c r="I96" s="69">
        <v>43892</v>
      </c>
      <c r="J96" s="2">
        <f t="shared" si="26"/>
        <v>122976.84</v>
      </c>
      <c r="K96" s="3">
        <f t="shared" si="27"/>
        <v>341.1285436893204</v>
      </c>
      <c r="L96" s="4" t="str">
        <f t="shared" si="33"/>
        <v>Defective CE Transit to Log</v>
      </c>
      <c r="M96" s="4">
        <f t="shared" ca="1" si="28"/>
        <v>1079</v>
      </c>
      <c r="N96" s="5" t="str">
        <f t="shared" si="29"/>
        <v>ADENIYI/AYO</v>
      </c>
      <c r="O96" s="5" t="str">
        <f t="shared" ca="1" si="32"/>
        <v>Over due</v>
      </c>
      <c r="P96" s="23">
        <f t="shared" si="30"/>
        <v>341.1285436893204</v>
      </c>
      <c r="Q96" t="str">
        <f t="shared" si="31"/>
        <v>Non Expense Part</v>
      </c>
    </row>
    <row r="97" spans="1:17" x14ac:dyDescent="0.35">
      <c r="A97" s="62" t="s">
        <v>41</v>
      </c>
      <c r="B97" s="62" t="s">
        <v>130</v>
      </c>
      <c r="C97" s="62" t="s">
        <v>8</v>
      </c>
      <c r="D97" s="62" t="s">
        <v>9</v>
      </c>
      <c r="E97" s="62" t="s">
        <v>11</v>
      </c>
      <c r="F97" s="63">
        <v>1</v>
      </c>
      <c r="G97" s="64">
        <v>102960.99</v>
      </c>
      <c r="H97" s="64">
        <v>0</v>
      </c>
      <c r="I97" s="69">
        <v>43972</v>
      </c>
      <c r="J97" s="2">
        <f t="shared" ref="J97:J110" si="34">F97*G97</f>
        <v>102960.99</v>
      </c>
      <c r="K97" s="3">
        <f t="shared" ref="K97:K110" si="35">IF(J97="",(H97/$F$10),((J97+H97)/$F$10))</f>
        <v>285.60607489597783</v>
      </c>
      <c r="L97" s="4" t="str">
        <f t="shared" si="33"/>
        <v>Defective CE Transit to Log</v>
      </c>
      <c r="M97" s="4">
        <f t="shared" ca="1" si="28"/>
        <v>999</v>
      </c>
      <c r="N97" s="5" t="str">
        <f t="shared" ref="N97:N106" si="36">IF(L97="","",VLOOKUP(L97,$B$2:$E$8,4,0))</f>
        <v>ADENIYI/AYO</v>
      </c>
      <c r="O97" s="5" t="str">
        <f t="shared" ca="1" si="32"/>
        <v>Over due</v>
      </c>
      <c r="P97" s="23">
        <f t="shared" si="30"/>
        <v>285.60607489597783</v>
      </c>
      <c r="Q97" t="str">
        <f t="shared" si="31"/>
        <v>Non Expense Part</v>
      </c>
    </row>
    <row r="98" spans="1:17" x14ac:dyDescent="0.35">
      <c r="A98" s="62" t="s">
        <v>41</v>
      </c>
      <c r="B98" s="62" t="s">
        <v>154</v>
      </c>
      <c r="C98" s="62" t="s">
        <v>8</v>
      </c>
      <c r="D98" s="62" t="s">
        <v>9</v>
      </c>
      <c r="E98" s="62" t="s">
        <v>42</v>
      </c>
      <c r="F98" s="63">
        <v>1</v>
      </c>
      <c r="G98" s="64">
        <v>41454.54</v>
      </c>
      <c r="H98" s="64">
        <v>0</v>
      </c>
      <c r="I98" s="69">
        <v>43626</v>
      </c>
      <c r="J98" s="2">
        <f t="shared" si="34"/>
        <v>41454.54</v>
      </c>
      <c r="K98" s="3">
        <f t="shared" si="35"/>
        <v>114.9917891816921</v>
      </c>
      <c r="L98" s="4" t="str">
        <f t="shared" si="33"/>
        <v>Defective CE Transit to Log</v>
      </c>
      <c r="M98" s="4">
        <f t="shared" ref="M98:M110" ca="1" si="37">IF(I98="","",TODAY()-I98)</f>
        <v>1345</v>
      </c>
      <c r="N98" s="5" t="str">
        <f t="shared" si="36"/>
        <v>ADENIYI/AYO</v>
      </c>
      <c r="O98" s="5" t="str">
        <f t="shared" ca="1" si="32"/>
        <v>Over due</v>
      </c>
      <c r="P98" s="23">
        <f t="shared" ref="P98:P110" si="38">G98/F$10</f>
        <v>114.9917891816921</v>
      </c>
      <c r="Q98" t="str">
        <f t="shared" ref="Q98:Q110" si="39">IF(AND(C98="N",P98&lt;=5),"Expense Part","Non Expense Part")</f>
        <v>Non Expense Part</v>
      </c>
    </row>
    <row r="99" spans="1:17" x14ac:dyDescent="0.35">
      <c r="A99" s="62" t="s">
        <v>44</v>
      </c>
      <c r="B99" s="62" t="s">
        <v>152</v>
      </c>
      <c r="C99" s="62" t="s">
        <v>8</v>
      </c>
      <c r="D99" s="62" t="s">
        <v>9</v>
      </c>
      <c r="E99" s="62" t="s">
        <v>38</v>
      </c>
      <c r="F99" s="63">
        <v>1</v>
      </c>
      <c r="G99" s="64">
        <v>102216.68</v>
      </c>
      <c r="H99" s="64">
        <v>0</v>
      </c>
      <c r="I99" s="69">
        <v>43796</v>
      </c>
      <c r="J99" s="2">
        <f t="shared" si="34"/>
        <v>102216.68</v>
      </c>
      <c r="K99" s="3">
        <f t="shared" si="35"/>
        <v>283.54141470180303</v>
      </c>
      <c r="L99" s="4" t="str">
        <f t="shared" si="33"/>
        <v>Defective CE Transit to Log</v>
      </c>
      <c r="M99" s="4">
        <f t="shared" ca="1" si="37"/>
        <v>1175</v>
      </c>
      <c r="N99" s="5" t="str">
        <f t="shared" si="36"/>
        <v>ADENIYI/AYO</v>
      </c>
      <c r="O99" s="5" t="str">
        <f t="shared" ca="1" si="32"/>
        <v>Over due</v>
      </c>
      <c r="P99" s="23">
        <f t="shared" si="38"/>
        <v>283.54141470180303</v>
      </c>
      <c r="Q99" t="str">
        <f t="shared" si="39"/>
        <v>Non Expense Part</v>
      </c>
    </row>
    <row r="100" spans="1:17" x14ac:dyDescent="0.35">
      <c r="A100" s="62" t="s">
        <v>44</v>
      </c>
      <c r="B100" s="62" t="s">
        <v>134</v>
      </c>
      <c r="C100" s="62" t="s">
        <v>8</v>
      </c>
      <c r="D100" s="62" t="s">
        <v>9</v>
      </c>
      <c r="E100" s="62" t="s">
        <v>18</v>
      </c>
      <c r="F100" s="63">
        <v>4</v>
      </c>
      <c r="G100" s="64">
        <v>124886.85</v>
      </c>
      <c r="H100" s="64">
        <v>0</v>
      </c>
      <c r="I100" s="69">
        <v>43992</v>
      </c>
      <c r="J100" s="2">
        <f t="shared" si="34"/>
        <v>499547.4</v>
      </c>
      <c r="K100" s="3">
        <f t="shared" si="35"/>
        <v>1385.7070735090153</v>
      </c>
      <c r="L100" s="4" t="str">
        <f t="shared" si="33"/>
        <v>Defective CE Transit to Log</v>
      </c>
      <c r="M100" s="4">
        <f t="shared" ca="1" si="37"/>
        <v>979</v>
      </c>
      <c r="N100" s="5" t="str">
        <f t="shared" si="36"/>
        <v>ADENIYI/AYO</v>
      </c>
      <c r="O100" s="5" t="str">
        <f t="shared" ref="O100:O110" ca="1" si="40">IF(B100="","",IF(AND(L100="FSL to FSL",M100&lt;=3),"Within Aging",IF(AND(L100="NTS - FSL to Log",M100&lt;=3),"Within Aging",IF(AND(L100="Defective From FSL to Log",M100&lt;=3),"Within Aging",IF(AND(L100="Defective CE Transit to Log",M100&lt;=7),"Within Aging",IF(AND(L100="OBF - CE transit to Log",M100&lt;=7),"Within Aging",IF(AND(L100="Good CE transit to Log",L100&lt;=3),"Within Aging",IF(AND(L100="Good Transit to CE",L100&lt;=3),"Within Aging","Over due"))))))))</f>
        <v>Over due</v>
      </c>
      <c r="P100" s="23">
        <f t="shared" si="38"/>
        <v>346.42676837725384</v>
      </c>
      <c r="Q100" t="str">
        <f t="shared" si="39"/>
        <v>Non Expense Part</v>
      </c>
    </row>
    <row r="101" spans="1:17" x14ac:dyDescent="0.35">
      <c r="A101" s="62" t="s">
        <v>44</v>
      </c>
      <c r="B101" s="62" t="s">
        <v>130</v>
      </c>
      <c r="C101" s="62" t="s">
        <v>8</v>
      </c>
      <c r="D101" s="62" t="s">
        <v>9</v>
      </c>
      <c r="E101" s="62" t="s">
        <v>11</v>
      </c>
      <c r="F101" s="63">
        <v>2</v>
      </c>
      <c r="G101" s="64">
        <v>102960.99</v>
      </c>
      <c r="H101" s="64">
        <v>0</v>
      </c>
      <c r="I101" s="69">
        <v>43838</v>
      </c>
      <c r="J101" s="2">
        <f t="shared" si="34"/>
        <v>205921.98</v>
      </c>
      <c r="K101" s="3">
        <f t="shared" si="35"/>
        <v>571.21214979195565</v>
      </c>
      <c r="L101" s="4" t="str">
        <f t="shared" ref="L101:L110" si="41">IF(A101="","",IF(LEFT(A101,1)="T","Good Transit to CE",IF(LEFT(A101,4)="DEF4","Defective From FSL to Log",IF(LEFT(A101,2)="00","FSL to FSL",IF(OR(LEFT(A101,1)="0",LEFT(A101,1)="O"),"OBF - CE transit to Log",IF(LEFT(A101,1)="D","Defective CE Transit to Log",IF(LEFT(A101,1)="G","Good CE transit to Log",IF(A101="WH1","NTS - FSL to Log","FSL to FSL"))))))))</f>
        <v>Defective CE Transit to Log</v>
      </c>
      <c r="M101" s="4">
        <f t="shared" ca="1" si="37"/>
        <v>1133</v>
      </c>
      <c r="N101" s="5" t="str">
        <f t="shared" si="36"/>
        <v>ADENIYI/AYO</v>
      </c>
      <c r="O101" s="5" t="str">
        <f t="shared" ca="1" si="40"/>
        <v>Over due</v>
      </c>
      <c r="P101" s="23">
        <f t="shared" si="38"/>
        <v>285.60607489597783</v>
      </c>
      <c r="Q101" t="str">
        <f t="shared" si="39"/>
        <v>Non Expense Part</v>
      </c>
    </row>
    <row r="102" spans="1:17" x14ac:dyDescent="0.35">
      <c r="A102" s="62" t="s">
        <v>44</v>
      </c>
      <c r="B102" s="62" t="s">
        <v>138</v>
      </c>
      <c r="C102" s="62" t="s">
        <v>8</v>
      </c>
      <c r="D102" s="62" t="s">
        <v>9</v>
      </c>
      <c r="E102" s="62" t="s">
        <v>15</v>
      </c>
      <c r="F102" s="63">
        <v>1</v>
      </c>
      <c r="G102" s="64">
        <v>67082.42</v>
      </c>
      <c r="H102" s="64">
        <v>0</v>
      </c>
      <c r="I102" s="69">
        <v>43507</v>
      </c>
      <c r="J102" s="2">
        <f t="shared" si="34"/>
        <v>67082.42</v>
      </c>
      <c r="K102" s="3">
        <f t="shared" si="35"/>
        <v>186.08160887656032</v>
      </c>
      <c r="L102" s="4" t="str">
        <f t="shared" si="41"/>
        <v>Defective CE Transit to Log</v>
      </c>
      <c r="M102" s="4">
        <f t="shared" ca="1" si="37"/>
        <v>1464</v>
      </c>
      <c r="N102" s="5" t="str">
        <f t="shared" si="36"/>
        <v>ADENIYI/AYO</v>
      </c>
      <c r="O102" s="5" t="str">
        <f t="shared" ca="1" si="40"/>
        <v>Over due</v>
      </c>
      <c r="P102" s="23">
        <f t="shared" si="38"/>
        <v>186.08160887656032</v>
      </c>
      <c r="Q102" t="str">
        <f t="shared" si="39"/>
        <v>Non Expense Part</v>
      </c>
    </row>
    <row r="103" spans="1:17" x14ac:dyDescent="0.35">
      <c r="A103" s="62" t="s">
        <v>44</v>
      </c>
      <c r="B103" s="62" t="s">
        <v>378</v>
      </c>
      <c r="C103" s="62" t="s">
        <v>8</v>
      </c>
      <c r="D103" s="62" t="s">
        <v>9</v>
      </c>
      <c r="E103" s="62" t="s">
        <v>379</v>
      </c>
      <c r="F103" s="63">
        <v>1</v>
      </c>
      <c r="G103" s="64">
        <v>62435.33</v>
      </c>
      <c r="H103" s="64">
        <v>0</v>
      </c>
      <c r="I103" s="69">
        <v>43951</v>
      </c>
      <c r="J103" s="2">
        <f t="shared" si="34"/>
        <v>62435.33</v>
      </c>
      <c r="K103" s="3">
        <f t="shared" si="35"/>
        <v>173.19092926490984</v>
      </c>
      <c r="L103" s="4" t="str">
        <f t="shared" si="41"/>
        <v>Defective CE Transit to Log</v>
      </c>
      <c r="M103" s="4">
        <f t="shared" ca="1" si="37"/>
        <v>1020</v>
      </c>
      <c r="N103" s="5" t="str">
        <f t="shared" si="36"/>
        <v>ADENIYI/AYO</v>
      </c>
      <c r="O103" s="5" t="str">
        <f t="shared" ca="1" si="40"/>
        <v>Over due</v>
      </c>
      <c r="P103" s="23">
        <f t="shared" si="38"/>
        <v>173.19092926490984</v>
      </c>
      <c r="Q103" t="str">
        <f t="shared" si="39"/>
        <v>Non Expense Part</v>
      </c>
    </row>
    <row r="104" spans="1:17" x14ac:dyDescent="0.35">
      <c r="A104" s="62" t="s">
        <v>44</v>
      </c>
      <c r="B104" s="62" t="s">
        <v>184</v>
      </c>
      <c r="C104" s="62" t="s">
        <v>8</v>
      </c>
      <c r="D104" s="62" t="s">
        <v>9</v>
      </c>
      <c r="E104" s="62" t="s">
        <v>185</v>
      </c>
      <c r="F104" s="63">
        <v>1</v>
      </c>
      <c r="G104" s="64">
        <v>87225.94</v>
      </c>
      <c r="H104" s="64">
        <v>0</v>
      </c>
      <c r="I104" s="69">
        <v>43699</v>
      </c>
      <c r="J104" s="2">
        <f t="shared" si="34"/>
        <v>87225.94</v>
      </c>
      <c r="K104" s="3">
        <f t="shared" si="35"/>
        <v>241.95822468793344</v>
      </c>
      <c r="L104" s="4" t="str">
        <f t="shared" si="41"/>
        <v>Defective CE Transit to Log</v>
      </c>
      <c r="M104" s="4">
        <f t="shared" ca="1" si="37"/>
        <v>1272</v>
      </c>
      <c r="N104" s="5" t="str">
        <f t="shared" si="36"/>
        <v>ADENIYI/AYO</v>
      </c>
      <c r="O104" s="5" t="str">
        <f t="shared" ca="1" si="40"/>
        <v>Over due</v>
      </c>
      <c r="P104" s="23">
        <f t="shared" si="38"/>
        <v>241.95822468793344</v>
      </c>
      <c r="Q104" t="str">
        <f t="shared" si="39"/>
        <v>Non Expense Part</v>
      </c>
    </row>
    <row r="105" spans="1:17" x14ac:dyDescent="0.35">
      <c r="A105" s="62" t="s">
        <v>45</v>
      </c>
      <c r="B105" s="62" t="s">
        <v>234</v>
      </c>
      <c r="C105" s="62" t="s">
        <v>8</v>
      </c>
      <c r="D105" s="62" t="s">
        <v>9</v>
      </c>
      <c r="E105" s="62" t="s">
        <v>235</v>
      </c>
      <c r="F105" s="63">
        <v>1</v>
      </c>
      <c r="G105" s="64">
        <v>78622.710000000006</v>
      </c>
      <c r="H105" s="64">
        <v>0</v>
      </c>
      <c r="I105" s="69">
        <v>43879</v>
      </c>
      <c r="J105" s="2">
        <f t="shared" si="34"/>
        <v>78622.710000000006</v>
      </c>
      <c r="K105" s="3">
        <f t="shared" si="35"/>
        <v>218.09350901525661</v>
      </c>
      <c r="L105" s="4" t="str">
        <f t="shared" si="41"/>
        <v>Defective CE Transit to Log</v>
      </c>
      <c r="M105" s="4">
        <f t="shared" ca="1" si="37"/>
        <v>1092</v>
      </c>
      <c r="N105" s="5" t="str">
        <f t="shared" si="36"/>
        <v>ADENIYI/AYO</v>
      </c>
      <c r="O105" s="5" t="str">
        <f t="shared" ca="1" si="40"/>
        <v>Over due</v>
      </c>
      <c r="P105" s="23">
        <f t="shared" si="38"/>
        <v>218.09350901525661</v>
      </c>
      <c r="Q105" t="str">
        <f t="shared" si="39"/>
        <v>Non Expense Part</v>
      </c>
    </row>
    <row r="106" spans="1:17" x14ac:dyDescent="0.35">
      <c r="A106" s="62" t="s">
        <v>45</v>
      </c>
      <c r="B106" s="62" t="s">
        <v>243</v>
      </c>
      <c r="C106" s="62" t="s">
        <v>8</v>
      </c>
      <c r="D106" s="62" t="s">
        <v>9</v>
      </c>
      <c r="E106" s="62" t="s">
        <v>244</v>
      </c>
      <c r="F106" s="63">
        <v>1</v>
      </c>
      <c r="G106" s="64">
        <v>53972</v>
      </c>
      <c r="H106" s="64">
        <v>0</v>
      </c>
      <c r="I106" s="69">
        <v>43879</v>
      </c>
      <c r="J106" s="2">
        <f t="shared" si="34"/>
        <v>53972</v>
      </c>
      <c r="K106" s="3">
        <f t="shared" si="35"/>
        <v>149.71428571428572</v>
      </c>
      <c r="L106" s="4" t="str">
        <f t="shared" si="41"/>
        <v>Defective CE Transit to Log</v>
      </c>
      <c r="M106" s="4">
        <f t="shared" ca="1" si="37"/>
        <v>1092</v>
      </c>
      <c r="N106" s="5" t="str">
        <f t="shared" si="36"/>
        <v>ADENIYI/AYO</v>
      </c>
      <c r="O106" s="5" t="str">
        <f t="shared" ca="1" si="40"/>
        <v>Over due</v>
      </c>
      <c r="P106" s="23">
        <f t="shared" si="38"/>
        <v>149.71428571428572</v>
      </c>
      <c r="Q106" t="str">
        <f t="shared" si="39"/>
        <v>Non Expense Part</v>
      </c>
    </row>
    <row r="107" spans="1:17" x14ac:dyDescent="0.35">
      <c r="A107" s="62" t="s">
        <v>45</v>
      </c>
      <c r="B107" s="62" t="s">
        <v>131</v>
      </c>
      <c r="C107" s="62" t="s">
        <v>8</v>
      </c>
      <c r="D107" s="62" t="s">
        <v>9</v>
      </c>
      <c r="E107" s="62" t="s">
        <v>12</v>
      </c>
      <c r="F107" s="63">
        <v>1</v>
      </c>
      <c r="G107" s="64">
        <v>131594.17000000001</v>
      </c>
      <c r="H107" s="64">
        <v>1.2E-2</v>
      </c>
      <c r="I107" s="69">
        <v>43951</v>
      </c>
      <c r="J107" s="2">
        <f t="shared" si="34"/>
        <v>131594.17000000001</v>
      </c>
      <c r="K107" s="3">
        <f t="shared" si="35"/>
        <v>365.0324049930652</v>
      </c>
      <c r="L107" s="4" t="str">
        <f t="shared" si="41"/>
        <v>Defective CE Transit to Log</v>
      </c>
      <c r="M107" s="4">
        <f t="shared" ca="1" si="37"/>
        <v>1020</v>
      </c>
      <c r="N107" s="5" t="str">
        <f t="shared" ref="N107:N121" si="42">IF(L107="","",VLOOKUP(L107,$B$2:$E$8,4,0))</f>
        <v>ADENIYI/AYO</v>
      </c>
      <c r="O107" s="5" t="str">
        <f t="shared" ca="1" si="40"/>
        <v>Over due</v>
      </c>
      <c r="P107" s="23">
        <f t="shared" si="38"/>
        <v>365.03237170596395</v>
      </c>
      <c r="Q107" t="str">
        <f t="shared" si="39"/>
        <v>Non Expense Part</v>
      </c>
    </row>
    <row r="108" spans="1:17" x14ac:dyDescent="0.35">
      <c r="A108" s="62" t="s">
        <v>45</v>
      </c>
      <c r="B108" s="62" t="s">
        <v>140</v>
      </c>
      <c r="C108" s="62" t="s">
        <v>8</v>
      </c>
      <c r="D108" s="62" t="s">
        <v>9</v>
      </c>
      <c r="E108" s="62" t="s">
        <v>13</v>
      </c>
      <c r="F108" s="63">
        <v>3</v>
      </c>
      <c r="G108" s="64">
        <v>137664.66</v>
      </c>
      <c r="H108" s="64">
        <v>0.121</v>
      </c>
      <c r="I108" s="69">
        <v>43962</v>
      </c>
      <c r="J108" s="2">
        <f t="shared" si="34"/>
        <v>412993.98</v>
      </c>
      <c r="K108" s="3">
        <f t="shared" si="35"/>
        <v>1145.6147045769762</v>
      </c>
      <c r="L108" s="4" t="str">
        <f t="shared" si="41"/>
        <v>Defective CE Transit to Log</v>
      </c>
      <c r="M108" s="4">
        <f t="shared" ca="1" si="37"/>
        <v>1009</v>
      </c>
      <c r="N108" s="5" t="str">
        <f t="shared" si="42"/>
        <v>ADENIYI/AYO</v>
      </c>
      <c r="O108" s="5" t="str">
        <f t="shared" ca="1" si="40"/>
        <v>Over due</v>
      </c>
      <c r="P108" s="23">
        <f t="shared" si="38"/>
        <v>381.8714563106796</v>
      </c>
      <c r="Q108" t="str">
        <f t="shared" si="39"/>
        <v>Non Expense Part</v>
      </c>
    </row>
    <row r="109" spans="1:17" x14ac:dyDescent="0.35">
      <c r="A109" s="62" t="s">
        <v>45</v>
      </c>
      <c r="B109" s="62" t="s">
        <v>134</v>
      </c>
      <c r="C109" s="62" t="s">
        <v>8</v>
      </c>
      <c r="D109" s="62" t="s">
        <v>9</v>
      </c>
      <c r="E109" s="62" t="s">
        <v>18</v>
      </c>
      <c r="F109" s="63">
        <v>4</v>
      </c>
      <c r="G109" s="64">
        <v>124886.85</v>
      </c>
      <c r="H109" s="64">
        <v>0</v>
      </c>
      <c r="I109" s="69">
        <v>43969</v>
      </c>
      <c r="J109" s="2">
        <f t="shared" si="34"/>
        <v>499547.4</v>
      </c>
      <c r="K109" s="3">
        <f t="shared" si="35"/>
        <v>1385.7070735090153</v>
      </c>
      <c r="L109" s="4" t="str">
        <f t="shared" si="41"/>
        <v>Defective CE Transit to Log</v>
      </c>
      <c r="M109" s="4">
        <f t="shared" ca="1" si="37"/>
        <v>1002</v>
      </c>
      <c r="N109" s="5" t="str">
        <f t="shared" si="42"/>
        <v>ADENIYI/AYO</v>
      </c>
      <c r="O109" s="5" t="str">
        <f t="shared" ca="1" si="40"/>
        <v>Over due</v>
      </c>
      <c r="P109" s="23">
        <f t="shared" si="38"/>
        <v>346.42676837725384</v>
      </c>
      <c r="Q109" t="str">
        <f t="shared" si="39"/>
        <v>Non Expense Part</v>
      </c>
    </row>
    <row r="110" spans="1:17" x14ac:dyDescent="0.35">
      <c r="A110" s="62" t="s">
        <v>45</v>
      </c>
      <c r="B110" s="62" t="s">
        <v>130</v>
      </c>
      <c r="C110" s="62" t="s">
        <v>8</v>
      </c>
      <c r="D110" s="62" t="s">
        <v>9</v>
      </c>
      <c r="E110" s="62" t="s">
        <v>11</v>
      </c>
      <c r="F110" s="63">
        <v>1</v>
      </c>
      <c r="G110" s="64">
        <v>102960.99</v>
      </c>
      <c r="H110" s="64">
        <v>0</v>
      </c>
      <c r="I110" s="69">
        <v>43987</v>
      </c>
      <c r="J110" s="2">
        <f t="shared" si="34"/>
        <v>102960.99</v>
      </c>
      <c r="K110" s="3">
        <f t="shared" si="35"/>
        <v>285.60607489597783</v>
      </c>
      <c r="L110" s="4" t="str">
        <f t="shared" si="41"/>
        <v>Defective CE Transit to Log</v>
      </c>
      <c r="M110" s="4">
        <f t="shared" ca="1" si="37"/>
        <v>984</v>
      </c>
      <c r="N110" s="5" t="str">
        <f t="shared" si="42"/>
        <v>ADENIYI/AYO</v>
      </c>
      <c r="O110" s="5" t="str">
        <f t="shared" ca="1" si="40"/>
        <v>Over due</v>
      </c>
      <c r="P110" s="23">
        <f t="shared" si="38"/>
        <v>285.60607489597783</v>
      </c>
      <c r="Q110" t="str">
        <f t="shared" si="39"/>
        <v>Non Expense Part</v>
      </c>
    </row>
    <row r="111" spans="1:17" x14ac:dyDescent="0.35">
      <c r="A111" s="62" t="s">
        <v>45</v>
      </c>
      <c r="B111" s="62" t="s">
        <v>150</v>
      </c>
      <c r="C111" s="62" t="s">
        <v>8</v>
      </c>
      <c r="D111" s="62" t="s">
        <v>9</v>
      </c>
      <c r="E111" s="62" t="s">
        <v>34</v>
      </c>
      <c r="F111" s="63">
        <v>1</v>
      </c>
      <c r="G111" s="64">
        <v>47084.11</v>
      </c>
      <c r="H111" s="64">
        <v>0</v>
      </c>
      <c r="I111" s="69">
        <v>43833</v>
      </c>
      <c r="J111" s="2">
        <f t="shared" ref="J111:J124" si="43">F111*G111</f>
        <v>47084.11</v>
      </c>
      <c r="K111" s="3">
        <f t="shared" ref="K111:K124" si="44">IF(J111="",(H111/$F$10),((J111+H111)/$F$10))</f>
        <v>130.60779472954229</v>
      </c>
      <c r="L111" s="4" t="str">
        <f t="shared" ref="L111:L124" si="45">IF(A111="","",IF(LEFT(A111,1)="T","Good Transit to CE",IF(LEFT(A111,4)="DEF4","Defective From FSL to Log",IF(LEFT(A111,2)="00","FSL to FSL",IF(OR(LEFT(A111,1)="0",LEFT(A111,1)="O"),"OBF - CE transit to Log",IF(LEFT(A111,1)="D","Defective CE Transit to Log",IF(LEFT(A111,1)="G","Good CE transit to Log",IF(A111="WH1","NTS - FSL to Log","FSL to FSL"))))))))</f>
        <v>Defective CE Transit to Log</v>
      </c>
      <c r="M111" s="4">
        <f t="shared" ref="M111:M124" ca="1" si="46">IF(I111="","",TODAY()-I111)</f>
        <v>1138</v>
      </c>
      <c r="N111" s="5" t="str">
        <f t="shared" si="42"/>
        <v>ADENIYI/AYO</v>
      </c>
      <c r="O111" s="5" t="str">
        <f t="shared" ref="O111:O124" ca="1" si="47">IF(B111="","",IF(AND(L111="FSL to FSL",M111&lt;=3),"Within Aging",IF(AND(L111="NTS - FSL to Log",M111&lt;=3),"Within Aging",IF(AND(L111="Defective From FSL to Log",M111&lt;=3),"Within Aging",IF(AND(L111="Defective CE Transit to Log",M111&lt;=7),"Within Aging",IF(AND(L111="OBF - CE transit to Log",M111&lt;=7),"Within Aging",IF(AND(L111="Good CE transit to Log",L111&lt;=3),"Within Aging",IF(AND(L111="Good Transit to CE",L111&lt;=3),"Within Aging","Over due"))))))))</f>
        <v>Over due</v>
      </c>
      <c r="P111" s="23">
        <f t="shared" ref="P111:P124" si="48">G111/F$10</f>
        <v>130.60779472954229</v>
      </c>
      <c r="Q111" t="str">
        <f t="shared" ref="Q111:Q124" si="49">IF(AND(C111="N",P111&lt;=5),"Expense Part","Non Expense Part")</f>
        <v>Non Expense Part</v>
      </c>
    </row>
    <row r="112" spans="1:17" x14ac:dyDescent="0.35">
      <c r="A112" s="62" t="s">
        <v>45</v>
      </c>
      <c r="B112" s="62" t="s">
        <v>151</v>
      </c>
      <c r="C112" s="62" t="s">
        <v>8</v>
      </c>
      <c r="D112" s="62" t="s">
        <v>9</v>
      </c>
      <c r="E112" s="62" t="s">
        <v>35</v>
      </c>
      <c r="F112" s="63">
        <v>1</v>
      </c>
      <c r="G112" s="64">
        <v>60729.49</v>
      </c>
      <c r="H112" s="64">
        <v>0</v>
      </c>
      <c r="I112" s="69">
        <v>43549</v>
      </c>
      <c r="J112" s="2">
        <f t="shared" si="43"/>
        <v>60729.49</v>
      </c>
      <c r="K112" s="3">
        <f t="shared" si="44"/>
        <v>168.45905686546462</v>
      </c>
      <c r="L112" s="4" t="str">
        <f t="shared" si="45"/>
        <v>Defective CE Transit to Log</v>
      </c>
      <c r="M112" s="4">
        <f t="shared" ca="1" si="46"/>
        <v>1422</v>
      </c>
      <c r="N112" s="5" t="str">
        <f t="shared" si="42"/>
        <v>ADENIYI/AYO</v>
      </c>
      <c r="O112" s="5" t="str">
        <f t="shared" ca="1" si="47"/>
        <v>Over due</v>
      </c>
      <c r="P112" s="23">
        <f t="shared" si="48"/>
        <v>168.45905686546462</v>
      </c>
      <c r="Q112" t="str">
        <f t="shared" si="49"/>
        <v>Non Expense Part</v>
      </c>
    </row>
    <row r="113" spans="1:17" x14ac:dyDescent="0.35">
      <c r="A113" s="62" t="s">
        <v>233</v>
      </c>
      <c r="B113" s="62" t="s">
        <v>130</v>
      </c>
      <c r="C113" s="62" t="s">
        <v>8</v>
      </c>
      <c r="D113" s="62" t="s">
        <v>9</v>
      </c>
      <c r="E113" s="62" t="s">
        <v>11</v>
      </c>
      <c r="F113" s="63">
        <v>2</v>
      </c>
      <c r="G113" s="64">
        <v>102960.99</v>
      </c>
      <c r="H113" s="64">
        <v>0</v>
      </c>
      <c r="I113" s="69">
        <v>43935</v>
      </c>
      <c r="J113" s="2">
        <f t="shared" si="43"/>
        <v>205921.98</v>
      </c>
      <c r="K113" s="3">
        <f t="shared" si="44"/>
        <v>571.21214979195565</v>
      </c>
      <c r="L113" s="4" t="str">
        <f t="shared" si="45"/>
        <v>Defective CE Transit to Log</v>
      </c>
      <c r="M113" s="4">
        <f t="shared" ca="1" si="46"/>
        <v>1036</v>
      </c>
      <c r="N113" s="5" t="str">
        <f t="shared" si="42"/>
        <v>ADENIYI/AYO</v>
      </c>
      <c r="O113" s="5" t="str">
        <f t="shared" ca="1" si="47"/>
        <v>Over due</v>
      </c>
      <c r="P113" s="23">
        <f t="shared" si="48"/>
        <v>285.60607489597783</v>
      </c>
      <c r="Q113" t="str">
        <f t="shared" si="49"/>
        <v>Non Expense Part</v>
      </c>
    </row>
    <row r="114" spans="1:17" x14ac:dyDescent="0.35">
      <c r="A114" s="62" t="s">
        <v>233</v>
      </c>
      <c r="B114" s="62" t="s">
        <v>154</v>
      </c>
      <c r="C114" s="62" t="s">
        <v>8</v>
      </c>
      <c r="D114" s="62" t="s">
        <v>9</v>
      </c>
      <c r="E114" s="62" t="s">
        <v>42</v>
      </c>
      <c r="F114" s="63">
        <v>1</v>
      </c>
      <c r="G114" s="64">
        <v>41454.54</v>
      </c>
      <c r="H114" s="64">
        <v>0</v>
      </c>
      <c r="I114" s="69">
        <v>43663</v>
      </c>
      <c r="J114" s="2">
        <f t="shared" si="43"/>
        <v>41454.54</v>
      </c>
      <c r="K114" s="3">
        <f t="shared" si="44"/>
        <v>114.9917891816921</v>
      </c>
      <c r="L114" s="4" t="str">
        <f t="shared" si="45"/>
        <v>Defective CE Transit to Log</v>
      </c>
      <c r="M114" s="4">
        <f t="shared" ca="1" si="46"/>
        <v>1308</v>
      </c>
      <c r="N114" s="5" t="str">
        <f t="shared" si="42"/>
        <v>ADENIYI/AYO</v>
      </c>
      <c r="O114" s="5" t="str">
        <f t="shared" ca="1" si="47"/>
        <v>Over due</v>
      </c>
      <c r="P114" s="23">
        <f t="shared" si="48"/>
        <v>114.9917891816921</v>
      </c>
      <c r="Q114" t="str">
        <f t="shared" si="49"/>
        <v>Non Expense Part</v>
      </c>
    </row>
    <row r="115" spans="1:17" x14ac:dyDescent="0.35">
      <c r="A115" s="62" t="s">
        <v>233</v>
      </c>
      <c r="B115" s="62" t="s">
        <v>241</v>
      </c>
      <c r="C115" s="62" t="s">
        <v>8</v>
      </c>
      <c r="D115" s="62" t="s">
        <v>9</v>
      </c>
      <c r="E115" s="62" t="s">
        <v>242</v>
      </c>
      <c r="F115" s="63">
        <v>1</v>
      </c>
      <c r="G115" s="64">
        <v>37661.660000000003</v>
      </c>
      <c r="H115" s="64">
        <v>0</v>
      </c>
      <c r="I115" s="69">
        <v>43956</v>
      </c>
      <c r="J115" s="2">
        <f t="shared" si="43"/>
        <v>37661.660000000003</v>
      </c>
      <c r="K115" s="3">
        <f t="shared" si="44"/>
        <v>104.47062413314842</v>
      </c>
      <c r="L115" s="4" t="str">
        <f t="shared" si="45"/>
        <v>Defective CE Transit to Log</v>
      </c>
      <c r="M115" s="4">
        <f t="shared" ca="1" si="46"/>
        <v>1015</v>
      </c>
      <c r="N115" s="5" t="str">
        <f t="shared" si="42"/>
        <v>ADENIYI/AYO</v>
      </c>
      <c r="O115" s="5" t="str">
        <f t="shared" ca="1" si="47"/>
        <v>Over due</v>
      </c>
      <c r="P115" s="23">
        <f t="shared" si="48"/>
        <v>104.47062413314842</v>
      </c>
      <c r="Q115" t="str">
        <f t="shared" si="49"/>
        <v>Non Expense Part</v>
      </c>
    </row>
    <row r="116" spans="1:17" x14ac:dyDescent="0.35">
      <c r="A116" s="62" t="s">
        <v>46</v>
      </c>
      <c r="B116" s="62" t="s">
        <v>234</v>
      </c>
      <c r="C116" s="62" t="s">
        <v>8</v>
      </c>
      <c r="D116" s="62" t="s">
        <v>9</v>
      </c>
      <c r="E116" s="62" t="s">
        <v>235</v>
      </c>
      <c r="F116" s="63">
        <v>1</v>
      </c>
      <c r="G116" s="64">
        <v>78622.710000000006</v>
      </c>
      <c r="H116" s="64">
        <v>0</v>
      </c>
      <c r="I116" s="69">
        <v>43696</v>
      </c>
      <c r="J116" s="2">
        <f t="shared" si="43"/>
        <v>78622.710000000006</v>
      </c>
      <c r="K116" s="3">
        <f t="shared" si="44"/>
        <v>218.09350901525661</v>
      </c>
      <c r="L116" s="4" t="str">
        <f t="shared" si="45"/>
        <v>Defective CE Transit to Log</v>
      </c>
      <c r="M116" s="4">
        <f t="shared" ca="1" si="46"/>
        <v>1275</v>
      </c>
      <c r="N116" s="5" t="str">
        <f t="shared" si="42"/>
        <v>ADENIYI/AYO</v>
      </c>
      <c r="O116" s="5" t="str">
        <f t="shared" ca="1" si="47"/>
        <v>Over due</v>
      </c>
      <c r="P116" s="23">
        <f t="shared" si="48"/>
        <v>218.09350901525661</v>
      </c>
      <c r="Q116" t="str">
        <f t="shared" si="49"/>
        <v>Non Expense Part</v>
      </c>
    </row>
    <row r="117" spans="1:17" x14ac:dyDescent="0.35">
      <c r="A117" s="62" t="s">
        <v>46</v>
      </c>
      <c r="B117" s="62" t="s">
        <v>186</v>
      </c>
      <c r="C117" s="62" t="s">
        <v>8</v>
      </c>
      <c r="D117" s="62" t="s">
        <v>9</v>
      </c>
      <c r="E117" s="62" t="s">
        <v>187</v>
      </c>
      <c r="F117" s="63">
        <v>1</v>
      </c>
      <c r="G117" s="64">
        <v>44639.73</v>
      </c>
      <c r="H117" s="64">
        <v>0</v>
      </c>
      <c r="I117" s="69">
        <v>43986</v>
      </c>
      <c r="J117" s="2">
        <f t="shared" si="43"/>
        <v>44639.73</v>
      </c>
      <c r="K117" s="3">
        <f t="shared" si="44"/>
        <v>123.82726768377255</v>
      </c>
      <c r="L117" s="4" t="str">
        <f t="shared" si="45"/>
        <v>Defective CE Transit to Log</v>
      </c>
      <c r="M117" s="4">
        <f t="shared" ca="1" si="46"/>
        <v>985</v>
      </c>
      <c r="N117" s="5" t="str">
        <f t="shared" si="42"/>
        <v>ADENIYI/AYO</v>
      </c>
      <c r="O117" s="5" t="str">
        <f t="shared" ca="1" si="47"/>
        <v>Over due</v>
      </c>
      <c r="P117" s="23">
        <f t="shared" si="48"/>
        <v>123.82726768377255</v>
      </c>
      <c r="Q117" t="str">
        <f t="shared" si="49"/>
        <v>Non Expense Part</v>
      </c>
    </row>
    <row r="118" spans="1:17" x14ac:dyDescent="0.35">
      <c r="A118" s="62" t="s">
        <v>46</v>
      </c>
      <c r="B118" s="62" t="s">
        <v>134</v>
      </c>
      <c r="C118" s="62" t="s">
        <v>8</v>
      </c>
      <c r="D118" s="62" t="s">
        <v>9</v>
      </c>
      <c r="E118" s="62" t="s">
        <v>18</v>
      </c>
      <c r="F118" s="63">
        <v>2</v>
      </c>
      <c r="G118" s="64">
        <v>124886.85</v>
      </c>
      <c r="H118" s="64">
        <v>0</v>
      </c>
      <c r="I118" s="69">
        <v>43966</v>
      </c>
      <c r="J118" s="2">
        <f t="shared" si="43"/>
        <v>249773.7</v>
      </c>
      <c r="K118" s="3">
        <f t="shared" si="44"/>
        <v>692.85353675450767</v>
      </c>
      <c r="L118" s="4" t="str">
        <f t="shared" si="45"/>
        <v>Defective CE Transit to Log</v>
      </c>
      <c r="M118" s="4">
        <f t="shared" ca="1" si="46"/>
        <v>1005</v>
      </c>
      <c r="N118" s="5" t="str">
        <f t="shared" si="42"/>
        <v>ADENIYI/AYO</v>
      </c>
      <c r="O118" s="5" t="str">
        <f t="shared" ca="1" si="47"/>
        <v>Over due</v>
      </c>
      <c r="P118" s="23">
        <f t="shared" si="48"/>
        <v>346.42676837725384</v>
      </c>
      <c r="Q118" t="str">
        <f t="shared" si="49"/>
        <v>Non Expense Part</v>
      </c>
    </row>
    <row r="119" spans="1:17" x14ac:dyDescent="0.35">
      <c r="A119" s="62" t="s">
        <v>46</v>
      </c>
      <c r="B119" s="62" t="s">
        <v>306</v>
      </c>
      <c r="C119" s="62" t="s">
        <v>10</v>
      </c>
      <c r="D119" s="62" t="s">
        <v>9</v>
      </c>
      <c r="E119" s="62" t="s">
        <v>307</v>
      </c>
      <c r="F119" s="63">
        <v>1</v>
      </c>
      <c r="G119" s="64">
        <v>3863.69</v>
      </c>
      <c r="H119" s="64">
        <v>0</v>
      </c>
      <c r="I119" s="69">
        <v>43699</v>
      </c>
      <c r="J119" s="2">
        <f t="shared" si="43"/>
        <v>3863.69</v>
      </c>
      <c r="K119" s="3">
        <f t="shared" si="44"/>
        <v>10.717586685159501</v>
      </c>
      <c r="L119" s="4" t="str">
        <f t="shared" si="45"/>
        <v>Defective CE Transit to Log</v>
      </c>
      <c r="M119" s="4">
        <f t="shared" ca="1" si="46"/>
        <v>1272</v>
      </c>
      <c r="N119" s="5" t="str">
        <f t="shared" si="42"/>
        <v>ADENIYI/AYO</v>
      </c>
      <c r="O119" s="5" t="str">
        <f t="shared" ca="1" si="47"/>
        <v>Over due</v>
      </c>
      <c r="P119" s="23">
        <f t="shared" si="48"/>
        <v>10.717586685159501</v>
      </c>
      <c r="Q119" t="str">
        <f t="shared" si="49"/>
        <v>Non Expense Part</v>
      </c>
    </row>
    <row r="120" spans="1:17" x14ac:dyDescent="0.35">
      <c r="A120" s="62" t="s">
        <v>46</v>
      </c>
      <c r="B120" s="62" t="s">
        <v>136</v>
      </c>
      <c r="C120" s="62" t="s">
        <v>8</v>
      </c>
      <c r="D120" s="62" t="s">
        <v>9</v>
      </c>
      <c r="E120" s="62" t="s">
        <v>20</v>
      </c>
      <c r="F120" s="63">
        <v>1</v>
      </c>
      <c r="G120" s="64">
        <v>115853.46</v>
      </c>
      <c r="H120" s="64">
        <v>0</v>
      </c>
      <c r="I120" s="69">
        <v>43985</v>
      </c>
      <c r="J120" s="2">
        <f t="shared" si="43"/>
        <v>115853.46</v>
      </c>
      <c r="K120" s="3">
        <f t="shared" si="44"/>
        <v>321.36882108183079</v>
      </c>
      <c r="L120" s="4" t="str">
        <f t="shared" si="45"/>
        <v>Defective CE Transit to Log</v>
      </c>
      <c r="M120" s="4">
        <f t="shared" ca="1" si="46"/>
        <v>986</v>
      </c>
      <c r="N120" s="5" t="str">
        <f t="shared" si="42"/>
        <v>ADENIYI/AYO</v>
      </c>
      <c r="O120" s="5" t="str">
        <f t="shared" ca="1" si="47"/>
        <v>Over due</v>
      </c>
      <c r="P120" s="23">
        <f t="shared" si="48"/>
        <v>321.36882108183079</v>
      </c>
      <c r="Q120" t="str">
        <f t="shared" si="49"/>
        <v>Non Expense Part</v>
      </c>
    </row>
    <row r="121" spans="1:17" x14ac:dyDescent="0.35">
      <c r="A121" s="62" t="s">
        <v>46</v>
      </c>
      <c r="B121" s="62" t="s">
        <v>137</v>
      </c>
      <c r="C121" s="62" t="s">
        <v>8</v>
      </c>
      <c r="D121" s="62" t="s">
        <v>9</v>
      </c>
      <c r="E121" s="62" t="s">
        <v>22</v>
      </c>
      <c r="F121" s="63">
        <v>2</v>
      </c>
      <c r="G121" s="64">
        <v>87651.520000000004</v>
      </c>
      <c r="H121" s="64">
        <v>0</v>
      </c>
      <c r="I121" s="69">
        <v>43878</v>
      </c>
      <c r="J121" s="2">
        <f t="shared" si="43"/>
        <v>175303.04000000001</v>
      </c>
      <c r="K121" s="3">
        <f t="shared" si="44"/>
        <v>486.2775034674064</v>
      </c>
      <c r="L121" s="4" t="str">
        <f t="shared" si="45"/>
        <v>Defective CE Transit to Log</v>
      </c>
      <c r="M121" s="4">
        <f t="shared" ca="1" si="46"/>
        <v>1093</v>
      </c>
      <c r="N121" s="5" t="str">
        <f t="shared" si="42"/>
        <v>ADENIYI/AYO</v>
      </c>
      <c r="O121" s="5" t="str">
        <f t="shared" ca="1" si="47"/>
        <v>Over due</v>
      </c>
      <c r="P121" s="23">
        <f t="shared" si="48"/>
        <v>243.1387517337032</v>
      </c>
      <c r="Q121" t="str">
        <f t="shared" si="49"/>
        <v>Non Expense Part</v>
      </c>
    </row>
    <row r="122" spans="1:17" x14ac:dyDescent="0.35">
      <c r="A122" s="62" t="s">
        <v>46</v>
      </c>
      <c r="B122" s="62" t="s">
        <v>144</v>
      </c>
      <c r="C122" s="62" t="s">
        <v>8</v>
      </c>
      <c r="D122" s="62" t="s">
        <v>9</v>
      </c>
      <c r="E122" s="62" t="s">
        <v>28</v>
      </c>
      <c r="F122" s="63">
        <v>1</v>
      </c>
      <c r="G122" s="64">
        <v>59967.21</v>
      </c>
      <c r="H122" s="64">
        <v>0</v>
      </c>
      <c r="I122" s="69">
        <v>43979</v>
      </c>
      <c r="J122" s="2">
        <f t="shared" si="43"/>
        <v>59967.21</v>
      </c>
      <c r="K122" s="3">
        <f t="shared" si="44"/>
        <v>166.34454923717058</v>
      </c>
      <c r="L122" s="4" t="str">
        <f t="shared" si="45"/>
        <v>Defective CE Transit to Log</v>
      </c>
      <c r="M122" s="4">
        <f t="shared" ca="1" si="46"/>
        <v>992</v>
      </c>
      <c r="N122" s="5" t="str">
        <f t="shared" ref="N122:N124" si="50">IF(L122="","",VLOOKUP(L122,$B$2:$E$8,4,0))</f>
        <v>ADENIYI/AYO</v>
      </c>
      <c r="O122" s="5" t="str">
        <f t="shared" ca="1" si="47"/>
        <v>Over due</v>
      </c>
      <c r="P122" s="23">
        <f t="shared" si="48"/>
        <v>166.34454923717058</v>
      </c>
      <c r="Q122" t="str">
        <f t="shared" si="49"/>
        <v>Non Expense Part</v>
      </c>
    </row>
    <row r="123" spans="1:17" x14ac:dyDescent="0.35">
      <c r="A123" s="62" t="s">
        <v>46</v>
      </c>
      <c r="B123" s="62" t="s">
        <v>184</v>
      </c>
      <c r="C123" s="62" t="s">
        <v>8</v>
      </c>
      <c r="D123" s="62" t="s">
        <v>9</v>
      </c>
      <c r="E123" s="62" t="s">
        <v>185</v>
      </c>
      <c r="F123" s="63">
        <v>2</v>
      </c>
      <c r="G123" s="64">
        <v>87225.94</v>
      </c>
      <c r="H123" s="64">
        <v>0</v>
      </c>
      <c r="I123" s="69">
        <v>43990</v>
      </c>
      <c r="J123" s="2">
        <f t="shared" si="43"/>
        <v>174451.88</v>
      </c>
      <c r="K123" s="3">
        <f t="shared" si="44"/>
        <v>483.91644937586688</v>
      </c>
      <c r="L123" s="4" t="str">
        <f t="shared" si="45"/>
        <v>Defective CE Transit to Log</v>
      </c>
      <c r="M123" s="4">
        <f t="shared" ca="1" si="46"/>
        <v>981</v>
      </c>
      <c r="N123" s="5" t="str">
        <f t="shared" si="50"/>
        <v>ADENIYI/AYO</v>
      </c>
      <c r="O123" s="5" t="str">
        <f t="shared" ca="1" si="47"/>
        <v>Over due</v>
      </c>
      <c r="P123" s="23">
        <f t="shared" si="48"/>
        <v>241.95822468793344</v>
      </c>
      <c r="Q123" t="str">
        <f t="shared" si="49"/>
        <v>Non Expense Part</v>
      </c>
    </row>
    <row r="124" spans="1:17" x14ac:dyDescent="0.35">
      <c r="A124" s="62" t="s">
        <v>308</v>
      </c>
      <c r="B124" s="62" t="s">
        <v>248</v>
      </c>
      <c r="C124" s="62" t="s">
        <v>8</v>
      </c>
      <c r="D124" s="62" t="s">
        <v>9</v>
      </c>
      <c r="E124" s="62" t="s">
        <v>132</v>
      </c>
      <c r="F124" s="63">
        <v>1</v>
      </c>
      <c r="G124" s="64">
        <v>190953.51</v>
      </c>
      <c r="H124" s="64">
        <v>0</v>
      </c>
      <c r="I124" s="69">
        <v>43859</v>
      </c>
      <c r="J124" s="2">
        <f t="shared" si="43"/>
        <v>190953.51</v>
      </c>
      <c r="K124" s="3">
        <f t="shared" si="44"/>
        <v>529.69073509015254</v>
      </c>
      <c r="L124" s="4" t="str">
        <f t="shared" si="45"/>
        <v>Defective CE Transit to Log</v>
      </c>
      <c r="M124" s="4">
        <f t="shared" ca="1" si="46"/>
        <v>1112</v>
      </c>
      <c r="N124" s="5" t="str">
        <f t="shared" si="50"/>
        <v>ADENIYI/AYO</v>
      </c>
      <c r="O124" s="5" t="str">
        <f t="shared" ca="1" si="47"/>
        <v>Over due</v>
      </c>
      <c r="P124" s="23">
        <f t="shared" si="48"/>
        <v>529.69073509015254</v>
      </c>
      <c r="Q124" t="str">
        <f t="shared" si="49"/>
        <v>Non Expense Part</v>
      </c>
    </row>
    <row r="125" spans="1:17" x14ac:dyDescent="0.35">
      <c r="A125" s="62" t="s">
        <v>308</v>
      </c>
      <c r="B125" s="62" t="s">
        <v>139</v>
      </c>
      <c r="C125" s="62" t="s">
        <v>8</v>
      </c>
      <c r="D125" s="62" t="s">
        <v>9</v>
      </c>
      <c r="E125" s="62" t="s">
        <v>14</v>
      </c>
      <c r="F125" s="63">
        <v>1</v>
      </c>
      <c r="G125" s="64">
        <v>152736.19</v>
      </c>
      <c r="H125" s="64">
        <v>1.7000000000000001E-2</v>
      </c>
      <c r="I125" s="69">
        <v>43847</v>
      </c>
      <c r="J125" s="2">
        <f t="shared" ref="J125:J130" si="51">F125*G125</f>
        <v>152736.19</v>
      </c>
      <c r="K125" s="3">
        <f t="shared" ref="K125:K130" si="52">IF(J125="",(H125/$F$10),((J125+H125)/$F$10))</f>
        <v>423.67879889042996</v>
      </c>
      <c r="L125" s="4" t="str">
        <f t="shared" ref="L125:L130" si="53">IF(A125="","",IF(LEFT(A125,1)="T","Good Transit to CE",IF(LEFT(A125,4)="DEF4","Defective From FSL to Log",IF(LEFT(A125,2)="00","FSL to FSL",IF(OR(LEFT(A125,1)="0",LEFT(A125,1)="O"),"OBF - CE transit to Log",IF(LEFT(A125,1)="D","Defective CE Transit to Log",IF(LEFT(A125,1)="G","Good CE transit to Log",IF(A125="WH1","NTS - FSL to Log","FSL to FSL"))))))))</f>
        <v>Defective CE Transit to Log</v>
      </c>
      <c r="M125" s="4">
        <f t="shared" ref="M125:M130" ca="1" si="54">IF(I125="","",TODAY()-I125)</f>
        <v>1124</v>
      </c>
      <c r="N125" s="5" t="str">
        <f t="shared" ref="N125:N130" si="55">IF(L125="","",VLOOKUP(L125,$B$2:$E$8,4,0))</f>
        <v>ADENIYI/AYO</v>
      </c>
      <c r="O125" s="5" t="str">
        <f t="shared" ref="O125:O130" ca="1" si="56">IF(B125="","",IF(AND(L125="FSL to FSL",M125&lt;=3),"Within Aging",IF(AND(L125="NTS - FSL to Log",M125&lt;=3),"Within Aging",IF(AND(L125="Defective From FSL to Log",M125&lt;=3),"Within Aging",IF(AND(L125="Defective CE Transit to Log",M125&lt;=7),"Within Aging",IF(AND(L125="OBF - CE transit to Log",M125&lt;=7),"Within Aging",IF(AND(L125="Good CE transit to Log",L125&lt;=3),"Within Aging",IF(AND(L125="Good Transit to CE",L125&lt;=3),"Within Aging","Over due"))))))))</f>
        <v>Over due</v>
      </c>
      <c r="P125" s="23">
        <f t="shared" ref="P125:P130" si="57">G125/F$10</f>
        <v>423.67875173370322</v>
      </c>
      <c r="Q125" t="str">
        <f t="shared" ref="Q125:Q130" si="58">IF(AND(C125="N",P125&lt;=5),"Expense Part","Non Expense Part")</f>
        <v>Non Expense Part</v>
      </c>
    </row>
    <row r="126" spans="1:17" x14ac:dyDescent="0.35">
      <c r="A126" s="62" t="s">
        <v>308</v>
      </c>
      <c r="B126" s="62" t="s">
        <v>134</v>
      </c>
      <c r="C126" s="62" t="s">
        <v>8</v>
      </c>
      <c r="D126" s="62" t="s">
        <v>9</v>
      </c>
      <c r="E126" s="62" t="s">
        <v>18</v>
      </c>
      <c r="F126" s="63">
        <v>3</v>
      </c>
      <c r="G126" s="64">
        <v>124886.85</v>
      </c>
      <c r="H126" s="64">
        <v>0</v>
      </c>
      <c r="I126" s="69">
        <v>43979</v>
      </c>
      <c r="J126" s="2">
        <f t="shared" si="51"/>
        <v>374660.55000000005</v>
      </c>
      <c r="K126" s="3">
        <f t="shared" si="52"/>
        <v>1039.2803051317617</v>
      </c>
      <c r="L126" s="4" t="str">
        <f t="shared" si="53"/>
        <v>Defective CE Transit to Log</v>
      </c>
      <c r="M126" s="4">
        <f t="shared" ca="1" si="54"/>
        <v>992</v>
      </c>
      <c r="N126" s="5" t="str">
        <f t="shared" si="55"/>
        <v>ADENIYI/AYO</v>
      </c>
      <c r="O126" s="5" t="str">
        <f t="shared" ca="1" si="56"/>
        <v>Over due</v>
      </c>
      <c r="P126" s="23">
        <f t="shared" si="57"/>
        <v>346.42676837725384</v>
      </c>
      <c r="Q126" t="str">
        <f t="shared" si="58"/>
        <v>Non Expense Part</v>
      </c>
    </row>
    <row r="127" spans="1:17" x14ac:dyDescent="0.35">
      <c r="A127" s="62" t="s">
        <v>308</v>
      </c>
      <c r="B127" s="62" t="s">
        <v>381</v>
      </c>
      <c r="C127" s="62" t="s">
        <v>8</v>
      </c>
      <c r="D127" s="62" t="s">
        <v>9</v>
      </c>
      <c r="E127" s="62" t="s">
        <v>382</v>
      </c>
      <c r="F127" s="63">
        <v>1</v>
      </c>
      <c r="G127" s="64">
        <v>3.63</v>
      </c>
      <c r="H127" s="64">
        <v>0</v>
      </c>
      <c r="I127" s="69">
        <v>43929</v>
      </c>
      <c r="J127" s="2">
        <f t="shared" si="51"/>
        <v>3.63</v>
      </c>
      <c r="K127" s="3">
        <f t="shared" si="52"/>
        <v>1.0069348127600554E-2</v>
      </c>
      <c r="L127" s="4" t="str">
        <f t="shared" si="53"/>
        <v>Defective CE Transit to Log</v>
      </c>
      <c r="M127" s="4">
        <f t="shared" ca="1" si="54"/>
        <v>1042</v>
      </c>
      <c r="N127" s="5" t="str">
        <f t="shared" si="55"/>
        <v>ADENIYI/AYO</v>
      </c>
      <c r="O127" s="5" t="str">
        <f t="shared" ca="1" si="56"/>
        <v>Over due</v>
      </c>
      <c r="P127" s="23">
        <f t="shared" si="57"/>
        <v>1.0069348127600554E-2</v>
      </c>
      <c r="Q127" t="str">
        <f t="shared" si="58"/>
        <v>Non Expense Part</v>
      </c>
    </row>
    <row r="128" spans="1:17" x14ac:dyDescent="0.35">
      <c r="A128" s="62" t="s">
        <v>308</v>
      </c>
      <c r="B128" s="62" t="s">
        <v>383</v>
      </c>
      <c r="C128" s="62" t="s">
        <v>8</v>
      </c>
      <c r="D128" s="62" t="s">
        <v>9</v>
      </c>
      <c r="E128" s="62" t="s">
        <v>384</v>
      </c>
      <c r="F128" s="63">
        <v>2</v>
      </c>
      <c r="G128" s="64">
        <v>3.63</v>
      </c>
      <c r="H128" s="64">
        <v>0</v>
      </c>
      <c r="I128" s="69">
        <v>43929</v>
      </c>
      <c r="J128" s="2">
        <f t="shared" si="51"/>
        <v>7.26</v>
      </c>
      <c r="K128" s="3">
        <f t="shared" si="52"/>
        <v>2.0138696255201108E-2</v>
      </c>
      <c r="L128" s="4" t="str">
        <f t="shared" si="53"/>
        <v>Defective CE Transit to Log</v>
      </c>
      <c r="M128" s="4">
        <f t="shared" ca="1" si="54"/>
        <v>1042</v>
      </c>
      <c r="N128" s="5" t="str">
        <f t="shared" si="55"/>
        <v>ADENIYI/AYO</v>
      </c>
      <c r="O128" s="5" t="str">
        <f t="shared" ca="1" si="56"/>
        <v>Over due</v>
      </c>
      <c r="P128" s="23">
        <f t="shared" si="57"/>
        <v>1.0069348127600554E-2</v>
      </c>
      <c r="Q128" t="str">
        <f t="shared" si="58"/>
        <v>Non Expense Part</v>
      </c>
    </row>
    <row r="129" spans="1:17" x14ac:dyDescent="0.35">
      <c r="A129" s="62" t="s">
        <v>47</v>
      </c>
      <c r="B129" s="62" t="s">
        <v>544</v>
      </c>
      <c r="C129" s="62" t="s">
        <v>8</v>
      </c>
      <c r="D129" s="62" t="s">
        <v>9</v>
      </c>
      <c r="E129" s="62" t="s">
        <v>132</v>
      </c>
      <c r="F129" s="63">
        <v>1</v>
      </c>
      <c r="G129" s="64">
        <v>292557.90000000002</v>
      </c>
      <c r="H129" s="64">
        <v>0</v>
      </c>
      <c r="I129" s="69">
        <v>43991</v>
      </c>
      <c r="J129" s="2">
        <f t="shared" si="51"/>
        <v>292557.90000000002</v>
      </c>
      <c r="K129" s="3">
        <f t="shared" si="52"/>
        <v>811.53370319001397</v>
      </c>
      <c r="L129" s="4" t="str">
        <f t="shared" si="53"/>
        <v>Defective CE Transit to Log</v>
      </c>
      <c r="M129" s="4">
        <f t="shared" ca="1" si="54"/>
        <v>980</v>
      </c>
      <c r="N129" s="5" t="str">
        <f t="shared" si="55"/>
        <v>ADENIYI/AYO</v>
      </c>
      <c r="O129" s="5" t="str">
        <f t="shared" ca="1" si="56"/>
        <v>Over due</v>
      </c>
      <c r="P129" s="23">
        <f t="shared" si="57"/>
        <v>811.53370319001397</v>
      </c>
      <c r="Q129" t="str">
        <f t="shared" si="58"/>
        <v>Non Expense Part</v>
      </c>
    </row>
    <row r="130" spans="1:17" x14ac:dyDescent="0.35">
      <c r="A130" s="62" t="s">
        <v>47</v>
      </c>
      <c r="B130" s="62" t="s">
        <v>441</v>
      </c>
      <c r="C130" s="62" t="s">
        <v>8</v>
      </c>
      <c r="D130" s="62" t="s">
        <v>9</v>
      </c>
      <c r="E130" s="62" t="s">
        <v>213</v>
      </c>
      <c r="F130" s="63">
        <v>1</v>
      </c>
      <c r="G130" s="64">
        <v>60210.19</v>
      </c>
      <c r="H130" s="64">
        <v>0</v>
      </c>
      <c r="I130" s="69">
        <v>43966</v>
      </c>
      <c r="J130" s="2">
        <f t="shared" si="51"/>
        <v>60210.19</v>
      </c>
      <c r="K130" s="3">
        <f t="shared" si="52"/>
        <v>167.01855755894593</v>
      </c>
      <c r="L130" s="4" t="str">
        <f t="shared" si="53"/>
        <v>Defective CE Transit to Log</v>
      </c>
      <c r="M130" s="4">
        <f t="shared" ca="1" si="54"/>
        <v>1005</v>
      </c>
      <c r="N130" s="5" t="str">
        <f t="shared" si="55"/>
        <v>ADENIYI/AYO</v>
      </c>
      <c r="O130" s="5" t="str">
        <f t="shared" ca="1" si="56"/>
        <v>Over due</v>
      </c>
      <c r="P130" s="23">
        <f t="shared" si="57"/>
        <v>167.01855755894593</v>
      </c>
      <c r="Q130" t="str">
        <f t="shared" si="58"/>
        <v>Non Expense Part</v>
      </c>
    </row>
    <row r="131" spans="1:17" x14ac:dyDescent="0.35">
      <c r="A131" s="62" t="s">
        <v>47</v>
      </c>
      <c r="B131" s="62" t="s">
        <v>331</v>
      </c>
      <c r="C131" s="62" t="s">
        <v>8</v>
      </c>
      <c r="D131" s="62" t="s">
        <v>9</v>
      </c>
      <c r="E131" s="62" t="s">
        <v>332</v>
      </c>
      <c r="F131" s="63">
        <v>1</v>
      </c>
      <c r="G131" s="64">
        <v>390521.56</v>
      </c>
      <c r="H131" s="64">
        <v>8.6910000000000007</v>
      </c>
      <c r="I131" s="69">
        <v>43991</v>
      </c>
      <c r="J131" s="2">
        <f t="shared" ref="J131:J139" si="59">F131*G131</f>
        <v>390521.56</v>
      </c>
      <c r="K131" s="3">
        <f t="shared" ref="K131:K139" si="60">IF(J131="",(H131/$F$10),((J131+H131)/$F$10))</f>
        <v>1083.3016671289874</v>
      </c>
      <c r="L131" s="4" t="str">
        <f t="shared" ref="L131:L139" si="61">IF(A131="","",IF(LEFT(A131,1)="T","Good Transit to CE",IF(LEFT(A131,4)="DEF4","Defective From FSL to Log",IF(LEFT(A131,2)="00","FSL to FSL",IF(OR(LEFT(A131,1)="0",LEFT(A131,1)="O"),"OBF - CE transit to Log",IF(LEFT(A131,1)="D","Defective CE Transit to Log",IF(LEFT(A131,1)="G","Good CE transit to Log",IF(A131="WH1","NTS - FSL to Log","FSL to FSL"))))))))</f>
        <v>Defective CE Transit to Log</v>
      </c>
      <c r="M131" s="4">
        <f t="shared" ref="M131:M139" ca="1" si="62">IF(I131="","",TODAY()-I131)</f>
        <v>980</v>
      </c>
      <c r="N131" s="5" t="str">
        <f t="shared" ref="N131:N139" si="63">IF(L131="","",VLOOKUP(L131,$B$2:$E$8,4,0))</f>
        <v>ADENIYI/AYO</v>
      </c>
      <c r="O131" s="5" t="str">
        <f t="shared" ref="O131:O139" ca="1" si="64">IF(B131="","",IF(AND(L131="FSL to FSL",M131&lt;=3),"Within Aging",IF(AND(L131="NTS - FSL to Log",M131&lt;=3),"Within Aging",IF(AND(L131="Defective From FSL to Log",M131&lt;=3),"Within Aging",IF(AND(L131="Defective CE Transit to Log",M131&lt;=7),"Within Aging",IF(AND(L131="OBF - CE transit to Log",M131&lt;=7),"Within Aging",IF(AND(L131="Good CE transit to Log",L131&lt;=3),"Within Aging",IF(AND(L131="Good Transit to CE",L131&lt;=3),"Within Aging","Over due"))))))))</f>
        <v>Over due</v>
      </c>
      <c r="P131" s="23">
        <f t="shared" ref="P131:P139" si="65">G131/F$10</f>
        <v>1083.2775589459084</v>
      </c>
      <c r="Q131" t="str">
        <f t="shared" ref="Q131:Q139" si="66">IF(AND(C131="N",P131&lt;=5),"Expense Part","Non Expense Part")</f>
        <v>Non Expense Part</v>
      </c>
    </row>
    <row r="132" spans="1:17" x14ac:dyDescent="0.35">
      <c r="A132" s="62" t="s">
        <v>47</v>
      </c>
      <c r="B132" s="62" t="s">
        <v>467</v>
      </c>
      <c r="C132" s="62" t="s">
        <v>8</v>
      </c>
      <c r="D132" s="62" t="s">
        <v>9</v>
      </c>
      <c r="E132" s="62" t="s">
        <v>26</v>
      </c>
      <c r="F132" s="63">
        <v>1</v>
      </c>
      <c r="G132" s="64">
        <v>297340.65999999997</v>
      </c>
      <c r="H132" s="64">
        <v>0</v>
      </c>
      <c r="I132" s="69">
        <v>43991</v>
      </c>
      <c r="J132" s="2">
        <f t="shared" si="59"/>
        <v>297340.65999999997</v>
      </c>
      <c r="K132" s="3">
        <f t="shared" si="60"/>
        <v>824.80072122052695</v>
      </c>
      <c r="L132" s="4" t="str">
        <f t="shared" si="61"/>
        <v>Defective CE Transit to Log</v>
      </c>
      <c r="M132" s="4">
        <f t="shared" ca="1" si="62"/>
        <v>980</v>
      </c>
      <c r="N132" s="5" t="str">
        <f t="shared" si="63"/>
        <v>ADENIYI/AYO</v>
      </c>
      <c r="O132" s="5" t="str">
        <f t="shared" ca="1" si="64"/>
        <v>Over due</v>
      </c>
      <c r="P132" s="23">
        <f t="shared" si="65"/>
        <v>824.80072122052695</v>
      </c>
      <c r="Q132" t="str">
        <f t="shared" si="66"/>
        <v>Non Expense Part</v>
      </c>
    </row>
    <row r="133" spans="1:17" x14ac:dyDescent="0.35">
      <c r="A133" s="62" t="s">
        <v>47</v>
      </c>
      <c r="B133" s="62" t="s">
        <v>309</v>
      </c>
      <c r="C133" s="62" t="s">
        <v>8</v>
      </c>
      <c r="D133" s="62" t="s">
        <v>9</v>
      </c>
      <c r="E133" s="62" t="s">
        <v>310</v>
      </c>
      <c r="F133" s="63">
        <v>1</v>
      </c>
      <c r="G133" s="64">
        <v>228911.21</v>
      </c>
      <c r="H133" s="64">
        <v>0</v>
      </c>
      <c r="I133" s="69">
        <v>43797</v>
      </c>
      <c r="J133" s="2">
        <f t="shared" si="59"/>
        <v>228911.21</v>
      </c>
      <c r="K133" s="3">
        <f t="shared" si="60"/>
        <v>634.98255201109566</v>
      </c>
      <c r="L133" s="4" t="str">
        <f t="shared" si="61"/>
        <v>Defective CE Transit to Log</v>
      </c>
      <c r="M133" s="4">
        <f t="shared" ca="1" si="62"/>
        <v>1174</v>
      </c>
      <c r="N133" s="5" t="str">
        <f t="shared" si="63"/>
        <v>ADENIYI/AYO</v>
      </c>
      <c r="O133" s="5" t="str">
        <f t="shared" ca="1" si="64"/>
        <v>Over due</v>
      </c>
      <c r="P133" s="23">
        <f t="shared" si="65"/>
        <v>634.98255201109566</v>
      </c>
      <c r="Q133" t="str">
        <f t="shared" si="66"/>
        <v>Non Expense Part</v>
      </c>
    </row>
    <row r="134" spans="1:17" x14ac:dyDescent="0.35">
      <c r="A134" s="62" t="s">
        <v>47</v>
      </c>
      <c r="B134" s="62" t="s">
        <v>134</v>
      </c>
      <c r="C134" s="62" t="s">
        <v>8</v>
      </c>
      <c r="D134" s="62" t="s">
        <v>9</v>
      </c>
      <c r="E134" s="62" t="s">
        <v>18</v>
      </c>
      <c r="F134" s="63">
        <v>2</v>
      </c>
      <c r="G134" s="64">
        <v>124886.85</v>
      </c>
      <c r="H134" s="64">
        <v>0</v>
      </c>
      <c r="I134" s="69">
        <v>43978</v>
      </c>
      <c r="J134" s="2">
        <f t="shared" si="59"/>
        <v>249773.7</v>
      </c>
      <c r="K134" s="3">
        <f t="shared" si="60"/>
        <v>692.85353675450767</v>
      </c>
      <c r="L134" s="4" t="str">
        <f t="shared" si="61"/>
        <v>Defective CE Transit to Log</v>
      </c>
      <c r="M134" s="4">
        <f t="shared" ca="1" si="62"/>
        <v>993</v>
      </c>
      <c r="N134" s="5" t="str">
        <f t="shared" si="63"/>
        <v>ADENIYI/AYO</v>
      </c>
      <c r="O134" s="5" t="str">
        <f t="shared" ca="1" si="64"/>
        <v>Over due</v>
      </c>
      <c r="P134" s="23">
        <f t="shared" si="65"/>
        <v>346.42676837725384</v>
      </c>
      <c r="Q134" t="str">
        <f t="shared" si="66"/>
        <v>Non Expense Part</v>
      </c>
    </row>
    <row r="135" spans="1:17" x14ac:dyDescent="0.35">
      <c r="A135" s="62" t="s">
        <v>47</v>
      </c>
      <c r="B135" s="62" t="s">
        <v>130</v>
      </c>
      <c r="C135" s="62" t="s">
        <v>8</v>
      </c>
      <c r="D135" s="62" t="s">
        <v>9</v>
      </c>
      <c r="E135" s="62" t="s">
        <v>11</v>
      </c>
      <c r="F135" s="63">
        <v>5</v>
      </c>
      <c r="G135" s="64">
        <v>102960.99</v>
      </c>
      <c r="H135" s="64">
        <v>0</v>
      </c>
      <c r="I135" s="69">
        <v>43878</v>
      </c>
      <c r="J135" s="2">
        <f t="shared" si="59"/>
        <v>514804.95</v>
      </c>
      <c r="K135" s="3">
        <f t="shared" si="60"/>
        <v>1428.0303744798891</v>
      </c>
      <c r="L135" s="4" t="str">
        <f t="shared" si="61"/>
        <v>Defective CE Transit to Log</v>
      </c>
      <c r="M135" s="4">
        <f t="shared" ca="1" si="62"/>
        <v>1093</v>
      </c>
      <c r="N135" s="5" t="str">
        <f t="shared" si="63"/>
        <v>ADENIYI/AYO</v>
      </c>
      <c r="O135" s="5" t="str">
        <f t="shared" ca="1" si="64"/>
        <v>Over due</v>
      </c>
      <c r="P135" s="23">
        <f t="shared" si="65"/>
        <v>285.60607489597783</v>
      </c>
      <c r="Q135" t="str">
        <f t="shared" si="66"/>
        <v>Non Expense Part</v>
      </c>
    </row>
    <row r="136" spans="1:17" x14ac:dyDescent="0.35">
      <c r="A136" s="62" t="s">
        <v>47</v>
      </c>
      <c r="B136" s="62" t="s">
        <v>150</v>
      </c>
      <c r="C136" s="62" t="s">
        <v>8</v>
      </c>
      <c r="D136" s="62" t="s">
        <v>9</v>
      </c>
      <c r="E136" s="62" t="s">
        <v>34</v>
      </c>
      <c r="F136" s="63">
        <v>1</v>
      </c>
      <c r="G136" s="64">
        <v>47084.11</v>
      </c>
      <c r="H136" s="64">
        <v>0</v>
      </c>
      <c r="I136" s="69">
        <v>43970</v>
      </c>
      <c r="J136" s="2">
        <f t="shared" si="59"/>
        <v>47084.11</v>
      </c>
      <c r="K136" s="3">
        <f t="shared" si="60"/>
        <v>130.60779472954229</v>
      </c>
      <c r="L136" s="4" t="str">
        <f t="shared" si="61"/>
        <v>Defective CE Transit to Log</v>
      </c>
      <c r="M136" s="4">
        <f t="shared" ca="1" si="62"/>
        <v>1001</v>
      </c>
      <c r="N136" s="5" t="str">
        <f t="shared" si="63"/>
        <v>ADENIYI/AYO</v>
      </c>
      <c r="O136" s="5" t="str">
        <f t="shared" ca="1" si="64"/>
        <v>Over due</v>
      </c>
      <c r="P136" s="23">
        <f t="shared" si="65"/>
        <v>130.60779472954229</v>
      </c>
      <c r="Q136" t="str">
        <f t="shared" si="66"/>
        <v>Non Expense Part</v>
      </c>
    </row>
    <row r="137" spans="1:17" x14ac:dyDescent="0.35">
      <c r="A137" s="62" t="s">
        <v>47</v>
      </c>
      <c r="B137" s="62" t="s">
        <v>184</v>
      </c>
      <c r="C137" s="62" t="s">
        <v>8</v>
      </c>
      <c r="D137" s="62" t="s">
        <v>9</v>
      </c>
      <c r="E137" s="62" t="s">
        <v>185</v>
      </c>
      <c r="F137" s="63">
        <v>2</v>
      </c>
      <c r="G137" s="64">
        <v>87225.94</v>
      </c>
      <c r="H137" s="64">
        <v>0</v>
      </c>
      <c r="I137" s="69">
        <v>43914</v>
      </c>
      <c r="J137" s="2">
        <f t="shared" si="59"/>
        <v>174451.88</v>
      </c>
      <c r="K137" s="3">
        <f t="shared" si="60"/>
        <v>483.91644937586688</v>
      </c>
      <c r="L137" s="4" t="str">
        <f t="shared" si="61"/>
        <v>Defective CE Transit to Log</v>
      </c>
      <c r="M137" s="4">
        <f t="shared" ca="1" si="62"/>
        <v>1057</v>
      </c>
      <c r="N137" s="5" t="str">
        <f t="shared" si="63"/>
        <v>ADENIYI/AYO</v>
      </c>
      <c r="O137" s="5" t="str">
        <f t="shared" ca="1" si="64"/>
        <v>Over due</v>
      </c>
      <c r="P137" s="23">
        <f t="shared" si="65"/>
        <v>241.95822468793344</v>
      </c>
      <c r="Q137" t="str">
        <f t="shared" si="66"/>
        <v>Non Expense Part</v>
      </c>
    </row>
    <row r="138" spans="1:17" x14ac:dyDescent="0.35">
      <c r="A138" s="62" t="s">
        <v>47</v>
      </c>
      <c r="B138" s="62" t="s">
        <v>209</v>
      </c>
      <c r="C138" s="62" t="s">
        <v>8</v>
      </c>
      <c r="D138" s="62" t="s">
        <v>9</v>
      </c>
      <c r="E138" s="62" t="s">
        <v>210</v>
      </c>
      <c r="F138" s="63">
        <v>1</v>
      </c>
      <c r="G138" s="64">
        <v>61860.54</v>
      </c>
      <c r="H138" s="64">
        <v>0</v>
      </c>
      <c r="I138" s="69">
        <v>43607</v>
      </c>
      <c r="J138" s="2">
        <f t="shared" si="59"/>
        <v>61860.54</v>
      </c>
      <c r="K138" s="3">
        <f t="shared" si="60"/>
        <v>171.59650485436893</v>
      </c>
      <c r="L138" s="4" t="str">
        <f t="shared" si="61"/>
        <v>Defective CE Transit to Log</v>
      </c>
      <c r="M138" s="4">
        <f t="shared" ca="1" si="62"/>
        <v>1364</v>
      </c>
      <c r="N138" s="5" t="str">
        <f t="shared" si="63"/>
        <v>ADENIYI/AYO</v>
      </c>
      <c r="O138" s="5" t="str">
        <f t="shared" ca="1" si="64"/>
        <v>Over due</v>
      </c>
      <c r="P138" s="23">
        <f t="shared" si="65"/>
        <v>171.59650485436893</v>
      </c>
      <c r="Q138" t="str">
        <f t="shared" si="66"/>
        <v>Non Expense Part</v>
      </c>
    </row>
    <row r="139" spans="1:17" x14ac:dyDescent="0.35">
      <c r="A139" s="62" t="s">
        <v>47</v>
      </c>
      <c r="B139" s="62" t="s">
        <v>133</v>
      </c>
      <c r="C139" s="62" t="s">
        <v>8</v>
      </c>
      <c r="D139" s="62" t="s">
        <v>9</v>
      </c>
      <c r="E139" s="62" t="s">
        <v>16</v>
      </c>
      <c r="F139" s="63">
        <v>1</v>
      </c>
      <c r="G139" s="64">
        <v>45987.31</v>
      </c>
      <c r="H139" s="64">
        <v>0</v>
      </c>
      <c r="I139" s="69">
        <v>43979</v>
      </c>
      <c r="J139" s="2">
        <f t="shared" si="59"/>
        <v>45987.31</v>
      </c>
      <c r="K139" s="3">
        <f t="shared" si="60"/>
        <v>127.56535367545075</v>
      </c>
      <c r="L139" s="4" t="str">
        <f t="shared" si="61"/>
        <v>Defective CE Transit to Log</v>
      </c>
      <c r="M139" s="4">
        <f t="shared" ca="1" si="62"/>
        <v>992</v>
      </c>
      <c r="N139" s="5" t="str">
        <f t="shared" si="63"/>
        <v>ADENIYI/AYO</v>
      </c>
      <c r="O139" s="5" t="str">
        <f t="shared" ca="1" si="64"/>
        <v>Over due</v>
      </c>
      <c r="P139" s="23">
        <f t="shared" si="65"/>
        <v>127.56535367545075</v>
      </c>
      <c r="Q139" t="str">
        <f t="shared" si="66"/>
        <v>Non Expense Part</v>
      </c>
    </row>
    <row r="140" spans="1:17" x14ac:dyDescent="0.35">
      <c r="A140" s="62" t="s">
        <v>311</v>
      </c>
      <c r="B140" s="62" t="s">
        <v>139</v>
      </c>
      <c r="C140" s="62" t="s">
        <v>8</v>
      </c>
      <c r="D140" s="62" t="s">
        <v>9</v>
      </c>
      <c r="E140" s="62" t="s">
        <v>14</v>
      </c>
      <c r="F140" s="63">
        <v>1</v>
      </c>
      <c r="G140" s="64">
        <v>152736.19</v>
      </c>
      <c r="H140" s="64">
        <v>1.7000000000000001E-2</v>
      </c>
      <c r="I140" s="69">
        <v>43815</v>
      </c>
      <c r="J140" s="2">
        <f t="shared" ref="J140:J144" si="67">F140*G140</f>
        <v>152736.19</v>
      </c>
      <c r="K140" s="3">
        <f t="shared" ref="K140:K144" si="68">IF(J140="",(H140/$F$10),((J140+H140)/$F$10))</f>
        <v>423.67879889042996</v>
      </c>
      <c r="L140" s="4" t="str">
        <f t="shared" ref="L140:L144" si="69">IF(A140="","",IF(LEFT(A140,1)="T","Good Transit to CE",IF(LEFT(A140,4)="DEF4","Defective From FSL to Log",IF(LEFT(A140,2)="00","FSL to FSL",IF(OR(LEFT(A140,1)="0",LEFT(A140,1)="O"),"OBF - CE transit to Log",IF(LEFT(A140,1)="D","Defective CE Transit to Log",IF(LEFT(A140,1)="G","Good CE transit to Log",IF(A140="WH1","NTS - FSL to Log","FSL to FSL"))))))))</f>
        <v>Defective CE Transit to Log</v>
      </c>
      <c r="M140" s="4">
        <f t="shared" ref="M140:M144" ca="1" si="70">IF(I140="","",TODAY()-I140)</f>
        <v>1156</v>
      </c>
      <c r="N140" s="5" t="str">
        <f t="shared" ref="N140:N144" si="71">IF(L140="","",VLOOKUP(L140,$B$2:$E$8,4,0))</f>
        <v>ADENIYI/AYO</v>
      </c>
      <c r="O140" s="5" t="str">
        <f t="shared" ref="O140:O144" ca="1" si="72">IF(B140="","",IF(AND(L140="FSL to FSL",M140&lt;=3),"Within Aging",IF(AND(L140="NTS - FSL to Log",M140&lt;=3),"Within Aging",IF(AND(L140="Defective From FSL to Log",M140&lt;=3),"Within Aging",IF(AND(L140="Defective CE Transit to Log",M140&lt;=7),"Within Aging",IF(AND(L140="OBF - CE transit to Log",M140&lt;=7),"Within Aging",IF(AND(L140="Good CE transit to Log",L140&lt;=3),"Within Aging",IF(AND(L140="Good Transit to CE",L140&lt;=3),"Within Aging","Over due"))))))))</f>
        <v>Over due</v>
      </c>
      <c r="P140" s="23">
        <f t="shared" ref="P140:P144" si="73">G140/F$10</f>
        <v>423.67875173370322</v>
      </c>
      <c r="Q140" t="str">
        <f t="shared" ref="Q140:Q144" si="74">IF(AND(C140="N",P140&lt;=5),"Expense Part","Non Expense Part")</f>
        <v>Non Expense Part</v>
      </c>
    </row>
    <row r="141" spans="1:17" x14ac:dyDescent="0.35">
      <c r="A141" s="62" t="s">
        <v>311</v>
      </c>
      <c r="B141" s="62" t="s">
        <v>134</v>
      </c>
      <c r="C141" s="62" t="s">
        <v>8</v>
      </c>
      <c r="D141" s="62" t="s">
        <v>9</v>
      </c>
      <c r="E141" s="62" t="s">
        <v>18</v>
      </c>
      <c r="F141" s="63">
        <v>1</v>
      </c>
      <c r="G141" s="64">
        <v>124886.85</v>
      </c>
      <c r="H141" s="64">
        <v>0</v>
      </c>
      <c r="I141" s="69">
        <v>43930</v>
      </c>
      <c r="J141" s="2">
        <f t="shared" si="67"/>
        <v>124886.85</v>
      </c>
      <c r="K141" s="3">
        <f t="shared" si="68"/>
        <v>346.42676837725384</v>
      </c>
      <c r="L141" s="4" t="str">
        <f t="shared" si="69"/>
        <v>Defective CE Transit to Log</v>
      </c>
      <c r="M141" s="4">
        <f t="shared" ca="1" si="70"/>
        <v>1041</v>
      </c>
      <c r="N141" s="5" t="str">
        <f t="shared" si="71"/>
        <v>ADENIYI/AYO</v>
      </c>
      <c r="O141" s="5" t="str">
        <f t="shared" ca="1" si="72"/>
        <v>Over due</v>
      </c>
      <c r="P141" s="23">
        <f t="shared" si="73"/>
        <v>346.42676837725384</v>
      </c>
      <c r="Q141" t="str">
        <f t="shared" si="74"/>
        <v>Non Expense Part</v>
      </c>
    </row>
    <row r="142" spans="1:17" x14ac:dyDescent="0.35">
      <c r="A142" s="62" t="s">
        <v>206</v>
      </c>
      <c r="B142" s="62" t="s">
        <v>140</v>
      </c>
      <c r="C142" s="62" t="s">
        <v>8</v>
      </c>
      <c r="D142" s="62" t="s">
        <v>9</v>
      </c>
      <c r="E142" s="62" t="s">
        <v>13</v>
      </c>
      <c r="F142" s="63">
        <v>1</v>
      </c>
      <c r="G142" s="64">
        <v>137664.66</v>
      </c>
      <c r="H142" s="64">
        <v>0.121</v>
      </c>
      <c r="I142" s="69">
        <v>43704</v>
      </c>
      <c r="J142" s="2">
        <f t="shared" si="67"/>
        <v>137664.66</v>
      </c>
      <c r="K142" s="3">
        <f t="shared" si="68"/>
        <v>381.87179195561725</v>
      </c>
      <c r="L142" s="4" t="str">
        <f t="shared" si="69"/>
        <v>Defective CE Transit to Log</v>
      </c>
      <c r="M142" s="4">
        <f t="shared" ca="1" si="70"/>
        <v>1267</v>
      </c>
      <c r="N142" s="5" t="str">
        <f t="shared" si="71"/>
        <v>ADENIYI/AYO</v>
      </c>
      <c r="O142" s="5" t="str">
        <f t="shared" ca="1" si="72"/>
        <v>Over due</v>
      </c>
      <c r="P142" s="23">
        <f t="shared" si="73"/>
        <v>381.8714563106796</v>
      </c>
      <c r="Q142" t="str">
        <f t="shared" si="74"/>
        <v>Non Expense Part</v>
      </c>
    </row>
    <row r="143" spans="1:17" x14ac:dyDescent="0.35">
      <c r="A143" s="62" t="s">
        <v>206</v>
      </c>
      <c r="B143" s="62" t="s">
        <v>134</v>
      </c>
      <c r="C143" s="62" t="s">
        <v>8</v>
      </c>
      <c r="D143" s="62" t="s">
        <v>9</v>
      </c>
      <c r="E143" s="62" t="s">
        <v>18</v>
      </c>
      <c r="F143" s="63">
        <v>3</v>
      </c>
      <c r="G143" s="64">
        <v>124886.85</v>
      </c>
      <c r="H143" s="64">
        <v>0</v>
      </c>
      <c r="I143" s="69">
        <v>43992</v>
      </c>
      <c r="J143" s="2">
        <f t="shared" si="67"/>
        <v>374660.55000000005</v>
      </c>
      <c r="K143" s="3">
        <f t="shared" si="68"/>
        <v>1039.2803051317617</v>
      </c>
      <c r="L143" s="4" t="str">
        <f t="shared" si="69"/>
        <v>Defective CE Transit to Log</v>
      </c>
      <c r="M143" s="4">
        <f t="shared" ca="1" si="70"/>
        <v>979</v>
      </c>
      <c r="N143" s="5" t="str">
        <f t="shared" si="71"/>
        <v>ADENIYI/AYO</v>
      </c>
      <c r="O143" s="5" t="str">
        <f t="shared" ca="1" si="72"/>
        <v>Over due</v>
      </c>
      <c r="P143" s="23">
        <f t="shared" si="73"/>
        <v>346.42676837725384</v>
      </c>
      <c r="Q143" t="str">
        <f t="shared" si="74"/>
        <v>Non Expense Part</v>
      </c>
    </row>
    <row r="144" spans="1:17" x14ac:dyDescent="0.35">
      <c r="A144" s="62" t="s">
        <v>206</v>
      </c>
      <c r="B144" s="62" t="s">
        <v>193</v>
      </c>
      <c r="C144" s="62" t="s">
        <v>8</v>
      </c>
      <c r="D144" s="62" t="s">
        <v>9</v>
      </c>
      <c r="E144" s="62" t="s">
        <v>32</v>
      </c>
      <c r="F144" s="63">
        <v>1</v>
      </c>
      <c r="G144" s="64">
        <v>137097.72</v>
      </c>
      <c r="H144" s="64">
        <v>0</v>
      </c>
      <c r="I144" s="69">
        <v>43992</v>
      </c>
      <c r="J144" s="2">
        <f t="shared" si="67"/>
        <v>137097.72</v>
      </c>
      <c r="K144" s="3">
        <f t="shared" si="68"/>
        <v>380.29880721220525</v>
      </c>
      <c r="L144" s="4" t="str">
        <f t="shared" si="69"/>
        <v>Defective CE Transit to Log</v>
      </c>
      <c r="M144" s="4">
        <f t="shared" ca="1" si="70"/>
        <v>979</v>
      </c>
      <c r="N144" s="5" t="str">
        <f t="shared" si="71"/>
        <v>ADENIYI/AYO</v>
      </c>
      <c r="O144" s="5" t="str">
        <f t="shared" ca="1" si="72"/>
        <v>Over due</v>
      </c>
      <c r="P144" s="23">
        <f t="shared" si="73"/>
        <v>380.29880721220525</v>
      </c>
      <c r="Q144" t="str">
        <f t="shared" si="74"/>
        <v>Non Expense Part</v>
      </c>
    </row>
    <row r="145" spans="1:17" x14ac:dyDescent="0.35">
      <c r="A145" s="62" t="s">
        <v>48</v>
      </c>
      <c r="B145" s="62" t="s">
        <v>130</v>
      </c>
      <c r="C145" s="62" t="s">
        <v>8</v>
      </c>
      <c r="D145" s="62" t="s">
        <v>9</v>
      </c>
      <c r="E145" s="62" t="s">
        <v>11</v>
      </c>
      <c r="F145" s="63">
        <v>1</v>
      </c>
      <c r="G145" s="64">
        <v>102960.99</v>
      </c>
      <c r="H145" s="64">
        <v>0</v>
      </c>
      <c r="I145" s="69">
        <v>43949</v>
      </c>
      <c r="J145" s="2">
        <f t="shared" ref="J145:J153" si="75">F145*G145</f>
        <v>102960.99</v>
      </c>
      <c r="K145" s="3">
        <f t="shared" ref="K145:K153" si="76">IF(J145="",(H145/$F$10),((J145+H145)/$F$10))</f>
        <v>285.60607489597783</v>
      </c>
      <c r="L145" s="4" t="str">
        <f t="shared" ref="L145:L153" si="77">IF(A145="","",IF(LEFT(A145,1)="T","Good Transit to CE",IF(LEFT(A145,4)="DEF4","Defective From FSL to Log",IF(LEFT(A145,2)="00","FSL to FSL",IF(OR(LEFT(A145,1)="0",LEFT(A145,1)="O"),"OBF - CE transit to Log",IF(LEFT(A145,1)="D","Defective CE Transit to Log",IF(LEFT(A145,1)="G","Good CE transit to Log",IF(A145="WH1","NTS - FSL to Log","FSL to FSL"))))))))</f>
        <v>Defective CE Transit to Log</v>
      </c>
      <c r="M145" s="4">
        <f t="shared" ref="M145:M153" ca="1" si="78">IF(I145="","",TODAY()-I145)</f>
        <v>1022</v>
      </c>
      <c r="N145" s="5" t="str">
        <f t="shared" ref="N145:N153" si="79">IF(L145="","",VLOOKUP(L145,$B$2:$E$8,4,0))</f>
        <v>ADENIYI/AYO</v>
      </c>
      <c r="O145" s="5" t="str">
        <f t="shared" ref="O145:O153" ca="1" si="80">IF(B145="","",IF(AND(L145="FSL to FSL",M145&lt;=3),"Within Aging",IF(AND(L145="NTS - FSL to Log",M145&lt;=3),"Within Aging",IF(AND(L145="Defective From FSL to Log",M145&lt;=3),"Within Aging",IF(AND(L145="Defective CE Transit to Log",M145&lt;=7),"Within Aging",IF(AND(L145="OBF - CE transit to Log",M145&lt;=7),"Within Aging",IF(AND(L145="Good CE transit to Log",L145&lt;=3),"Within Aging",IF(AND(L145="Good Transit to CE",L145&lt;=3),"Within Aging","Over due"))))))))</f>
        <v>Over due</v>
      </c>
      <c r="P145" s="23">
        <f t="shared" ref="P145:P153" si="81">G145/F$10</f>
        <v>285.60607489597783</v>
      </c>
      <c r="Q145" t="str">
        <f t="shared" ref="Q145:Q153" si="82">IF(AND(C145="N",P145&lt;=5),"Expense Part","Non Expense Part")</f>
        <v>Non Expense Part</v>
      </c>
    </row>
    <row r="146" spans="1:17" x14ac:dyDescent="0.35">
      <c r="A146" s="62" t="s">
        <v>48</v>
      </c>
      <c r="B146" s="62" t="s">
        <v>133</v>
      </c>
      <c r="C146" s="62" t="s">
        <v>8</v>
      </c>
      <c r="D146" s="62" t="s">
        <v>9</v>
      </c>
      <c r="E146" s="62" t="s">
        <v>16</v>
      </c>
      <c r="F146" s="63">
        <v>1</v>
      </c>
      <c r="G146" s="64">
        <v>45987.31</v>
      </c>
      <c r="H146" s="64">
        <v>0</v>
      </c>
      <c r="I146" s="69">
        <v>43949</v>
      </c>
      <c r="J146" s="2">
        <f t="shared" si="75"/>
        <v>45987.31</v>
      </c>
      <c r="K146" s="3">
        <f t="shared" si="76"/>
        <v>127.56535367545075</v>
      </c>
      <c r="L146" s="4" t="str">
        <f t="shared" si="77"/>
        <v>Defective CE Transit to Log</v>
      </c>
      <c r="M146" s="4">
        <f t="shared" ca="1" si="78"/>
        <v>1022</v>
      </c>
      <c r="N146" s="5" t="str">
        <f t="shared" si="79"/>
        <v>ADENIYI/AYO</v>
      </c>
      <c r="O146" s="5" t="str">
        <f t="shared" ca="1" si="80"/>
        <v>Over due</v>
      </c>
      <c r="P146" s="23">
        <f t="shared" si="81"/>
        <v>127.56535367545075</v>
      </c>
      <c r="Q146" t="str">
        <f t="shared" si="82"/>
        <v>Non Expense Part</v>
      </c>
    </row>
    <row r="147" spans="1:17" x14ac:dyDescent="0.35">
      <c r="A147" s="62" t="s">
        <v>460</v>
      </c>
      <c r="B147" s="62" t="s">
        <v>461</v>
      </c>
      <c r="C147" s="62" t="s">
        <v>8</v>
      </c>
      <c r="D147" s="62" t="s">
        <v>9</v>
      </c>
      <c r="E147" s="62" t="s">
        <v>462</v>
      </c>
      <c r="F147" s="63">
        <v>1</v>
      </c>
      <c r="G147" s="64">
        <v>3.63</v>
      </c>
      <c r="H147" s="64">
        <v>0</v>
      </c>
      <c r="I147" s="69">
        <v>43992</v>
      </c>
      <c r="J147" s="2">
        <f t="shared" si="75"/>
        <v>3.63</v>
      </c>
      <c r="K147" s="3">
        <f t="shared" si="76"/>
        <v>1.0069348127600554E-2</v>
      </c>
      <c r="L147" s="4" t="str">
        <f t="shared" si="77"/>
        <v>Defective CE Transit to Log</v>
      </c>
      <c r="M147" s="4">
        <f t="shared" ca="1" si="78"/>
        <v>979</v>
      </c>
      <c r="N147" s="5" t="str">
        <f t="shared" si="79"/>
        <v>ADENIYI/AYO</v>
      </c>
      <c r="O147" s="5" t="str">
        <f t="shared" ca="1" si="80"/>
        <v>Over due</v>
      </c>
      <c r="P147" s="23">
        <f t="shared" si="81"/>
        <v>1.0069348127600554E-2</v>
      </c>
      <c r="Q147" t="str">
        <f t="shared" si="82"/>
        <v>Non Expense Part</v>
      </c>
    </row>
    <row r="148" spans="1:17" x14ac:dyDescent="0.35">
      <c r="A148" s="62" t="s">
        <v>49</v>
      </c>
      <c r="B148" s="62" t="s">
        <v>149</v>
      </c>
      <c r="C148" s="62" t="s">
        <v>8</v>
      </c>
      <c r="D148" s="62" t="s">
        <v>9</v>
      </c>
      <c r="E148" s="62" t="s">
        <v>14</v>
      </c>
      <c r="F148" s="63">
        <v>2</v>
      </c>
      <c r="G148" s="64">
        <v>155657.12</v>
      </c>
      <c r="H148" s="64">
        <v>3.9E-2</v>
      </c>
      <c r="I148" s="69">
        <v>43993</v>
      </c>
      <c r="J148" s="2">
        <f t="shared" si="75"/>
        <v>311314.24</v>
      </c>
      <c r="K148" s="3">
        <f t="shared" si="76"/>
        <v>863.56249375866844</v>
      </c>
      <c r="L148" s="4" t="str">
        <f t="shared" si="77"/>
        <v>Defective CE Transit to Log</v>
      </c>
      <c r="M148" s="4">
        <f t="shared" ca="1" si="78"/>
        <v>978</v>
      </c>
      <c r="N148" s="5" t="str">
        <f t="shared" si="79"/>
        <v>ADENIYI/AYO</v>
      </c>
      <c r="O148" s="5" t="str">
        <f t="shared" ca="1" si="80"/>
        <v>Over due</v>
      </c>
      <c r="P148" s="23">
        <f t="shared" si="81"/>
        <v>431.78119278779474</v>
      </c>
      <c r="Q148" t="str">
        <f t="shared" si="82"/>
        <v>Non Expense Part</v>
      </c>
    </row>
    <row r="149" spans="1:17" x14ac:dyDescent="0.35">
      <c r="A149" s="62" t="s">
        <v>49</v>
      </c>
      <c r="B149" s="62" t="s">
        <v>134</v>
      </c>
      <c r="C149" s="62" t="s">
        <v>8</v>
      </c>
      <c r="D149" s="62" t="s">
        <v>9</v>
      </c>
      <c r="E149" s="62" t="s">
        <v>18</v>
      </c>
      <c r="F149" s="63">
        <v>3</v>
      </c>
      <c r="G149" s="64">
        <v>124886.85</v>
      </c>
      <c r="H149" s="64">
        <v>0</v>
      </c>
      <c r="I149" s="69">
        <v>43927</v>
      </c>
      <c r="J149" s="2">
        <f t="shared" si="75"/>
        <v>374660.55000000005</v>
      </c>
      <c r="K149" s="3">
        <f t="shared" si="76"/>
        <v>1039.2803051317617</v>
      </c>
      <c r="L149" s="4" t="str">
        <f t="shared" si="77"/>
        <v>Defective CE Transit to Log</v>
      </c>
      <c r="M149" s="4">
        <f t="shared" ca="1" si="78"/>
        <v>1044</v>
      </c>
      <c r="N149" s="5" t="str">
        <f t="shared" si="79"/>
        <v>ADENIYI/AYO</v>
      </c>
      <c r="O149" s="5" t="str">
        <f t="shared" ca="1" si="80"/>
        <v>Over due</v>
      </c>
      <c r="P149" s="23">
        <f t="shared" si="81"/>
        <v>346.42676837725384</v>
      </c>
      <c r="Q149" t="str">
        <f t="shared" si="82"/>
        <v>Non Expense Part</v>
      </c>
    </row>
    <row r="150" spans="1:17" x14ac:dyDescent="0.35">
      <c r="A150" s="62" t="s">
        <v>49</v>
      </c>
      <c r="B150" s="62" t="s">
        <v>135</v>
      </c>
      <c r="C150" s="62" t="s">
        <v>8</v>
      </c>
      <c r="D150" s="62" t="s">
        <v>9</v>
      </c>
      <c r="E150" s="62" t="s">
        <v>19</v>
      </c>
      <c r="F150" s="63">
        <v>1</v>
      </c>
      <c r="G150" s="64">
        <v>20852.73</v>
      </c>
      <c r="H150" s="64">
        <v>0</v>
      </c>
      <c r="I150" s="69">
        <v>43983</v>
      </c>
      <c r="J150" s="2">
        <f t="shared" si="75"/>
        <v>20852.73</v>
      </c>
      <c r="K150" s="3">
        <f t="shared" si="76"/>
        <v>57.843911234396671</v>
      </c>
      <c r="L150" s="4" t="str">
        <f t="shared" si="77"/>
        <v>Defective CE Transit to Log</v>
      </c>
      <c r="M150" s="4">
        <f t="shared" ca="1" si="78"/>
        <v>988</v>
      </c>
      <c r="N150" s="5" t="str">
        <f t="shared" si="79"/>
        <v>ADENIYI/AYO</v>
      </c>
      <c r="O150" s="5" t="str">
        <f t="shared" ca="1" si="80"/>
        <v>Over due</v>
      </c>
      <c r="P150" s="23">
        <f t="shared" si="81"/>
        <v>57.843911234396671</v>
      </c>
      <c r="Q150" t="str">
        <f t="shared" si="82"/>
        <v>Non Expense Part</v>
      </c>
    </row>
    <row r="151" spans="1:17" x14ac:dyDescent="0.35">
      <c r="A151" s="62" t="s">
        <v>49</v>
      </c>
      <c r="B151" s="62" t="s">
        <v>155</v>
      </c>
      <c r="C151" s="62" t="s">
        <v>8</v>
      </c>
      <c r="D151" s="62" t="s">
        <v>9</v>
      </c>
      <c r="E151" s="62" t="s">
        <v>43</v>
      </c>
      <c r="F151" s="63">
        <v>1</v>
      </c>
      <c r="G151" s="64">
        <v>91713.96</v>
      </c>
      <c r="H151" s="64">
        <v>0</v>
      </c>
      <c r="I151" s="69">
        <v>43536</v>
      </c>
      <c r="J151" s="2">
        <f t="shared" si="75"/>
        <v>91713.96</v>
      </c>
      <c r="K151" s="3">
        <f t="shared" si="76"/>
        <v>254.40765603328711</v>
      </c>
      <c r="L151" s="4" t="str">
        <f t="shared" si="77"/>
        <v>Defective CE Transit to Log</v>
      </c>
      <c r="M151" s="4">
        <f t="shared" ca="1" si="78"/>
        <v>1435</v>
      </c>
      <c r="N151" s="5" t="str">
        <f t="shared" si="79"/>
        <v>ADENIYI/AYO</v>
      </c>
      <c r="O151" s="5" t="str">
        <f t="shared" ca="1" si="80"/>
        <v>Over due</v>
      </c>
      <c r="P151" s="23">
        <f t="shared" si="81"/>
        <v>254.40765603328711</v>
      </c>
      <c r="Q151" t="str">
        <f t="shared" si="82"/>
        <v>Non Expense Part</v>
      </c>
    </row>
    <row r="152" spans="1:17" x14ac:dyDescent="0.35">
      <c r="A152" s="62" t="s">
        <v>49</v>
      </c>
      <c r="B152" s="62" t="s">
        <v>137</v>
      </c>
      <c r="C152" s="62" t="s">
        <v>8</v>
      </c>
      <c r="D152" s="62" t="s">
        <v>9</v>
      </c>
      <c r="E152" s="62" t="s">
        <v>22</v>
      </c>
      <c r="F152" s="63">
        <v>1</v>
      </c>
      <c r="G152" s="64">
        <v>87651.520000000004</v>
      </c>
      <c r="H152" s="64">
        <v>0</v>
      </c>
      <c r="I152" s="69">
        <v>43983</v>
      </c>
      <c r="J152" s="2">
        <f t="shared" si="75"/>
        <v>87651.520000000004</v>
      </c>
      <c r="K152" s="3">
        <f t="shared" si="76"/>
        <v>243.1387517337032</v>
      </c>
      <c r="L152" s="4" t="str">
        <f t="shared" si="77"/>
        <v>Defective CE Transit to Log</v>
      </c>
      <c r="M152" s="4">
        <f t="shared" ca="1" si="78"/>
        <v>988</v>
      </c>
      <c r="N152" s="5" t="str">
        <f t="shared" si="79"/>
        <v>ADENIYI/AYO</v>
      </c>
      <c r="O152" s="5" t="str">
        <f t="shared" ca="1" si="80"/>
        <v>Over due</v>
      </c>
      <c r="P152" s="23">
        <f t="shared" si="81"/>
        <v>243.1387517337032</v>
      </c>
      <c r="Q152" t="str">
        <f t="shared" si="82"/>
        <v>Non Expense Part</v>
      </c>
    </row>
    <row r="153" spans="1:17" x14ac:dyDescent="0.35">
      <c r="A153" s="62" t="s">
        <v>223</v>
      </c>
      <c r="B153" s="62" t="s">
        <v>545</v>
      </c>
      <c r="C153" s="62" t="s">
        <v>8</v>
      </c>
      <c r="D153" s="62" t="s">
        <v>9</v>
      </c>
      <c r="E153" s="62" t="s">
        <v>546</v>
      </c>
      <c r="F153" s="63">
        <v>1</v>
      </c>
      <c r="G153" s="64">
        <v>53572.92</v>
      </c>
      <c r="H153" s="64">
        <v>0</v>
      </c>
      <c r="I153" s="69">
        <v>43991</v>
      </c>
      <c r="J153" s="2">
        <f t="shared" si="75"/>
        <v>53572.92</v>
      </c>
      <c r="K153" s="3">
        <f t="shared" si="76"/>
        <v>148.60726768377253</v>
      </c>
      <c r="L153" s="4" t="str">
        <f t="shared" si="77"/>
        <v>Defective CE Transit to Log</v>
      </c>
      <c r="M153" s="4">
        <f t="shared" ca="1" si="78"/>
        <v>980</v>
      </c>
      <c r="N153" s="5" t="str">
        <f t="shared" si="79"/>
        <v>ADENIYI/AYO</v>
      </c>
      <c r="O153" s="5" t="str">
        <f t="shared" ca="1" si="80"/>
        <v>Over due</v>
      </c>
      <c r="P153" s="23">
        <f t="shared" si="81"/>
        <v>148.60726768377253</v>
      </c>
      <c r="Q153" t="str">
        <f t="shared" si="82"/>
        <v>Non Expense Part</v>
      </c>
    </row>
    <row r="154" spans="1:17" x14ac:dyDescent="0.35">
      <c r="A154" s="62" t="s">
        <v>223</v>
      </c>
      <c r="B154" s="62" t="s">
        <v>309</v>
      </c>
      <c r="C154" s="62" t="s">
        <v>8</v>
      </c>
      <c r="D154" s="62" t="s">
        <v>9</v>
      </c>
      <c r="E154" s="62" t="s">
        <v>310</v>
      </c>
      <c r="F154" s="63">
        <v>1</v>
      </c>
      <c r="G154" s="64">
        <v>228911.21</v>
      </c>
      <c r="H154" s="64">
        <v>0</v>
      </c>
      <c r="I154" s="69">
        <v>43991</v>
      </c>
      <c r="J154" s="2">
        <f t="shared" ref="J154:J167" si="83">F154*G154</f>
        <v>228911.21</v>
      </c>
      <c r="K154" s="3">
        <f t="shared" ref="K154:K167" si="84">IF(J154="",(H154/$F$10),((J154+H154)/$F$10))</f>
        <v>634.98255201109566</v>
      </c>
      <c r="L154" s="4" t="str">
        <f t="shared" ref="L154:L167" si="85">IF(A154="","",IF(LEFT(A154,1)="T","Good Transit to CE",IF(LEFT(A154,4)="DEF4","Defective From FSL to Log",IF(LEFT(A154,2)="00","FSL to FSL",IF(OR(LEFT(A154,1)="0",LEFT(A154,1)="O"),"OBF - CE transit to Log",IF(LEFT(A154,1)="D","Defective CE Transit to Log",IF(LEFT(A154,1)="G","Good CE transit to Log",IF(A154="WH1","NTS - FSL to Log","FSL to FSL"))))))))</f>
        <v>Defective CE Transit to Log</v>
      </c>
      <c r="M154" s="4">
        <f t="shared" ref="M154:M167" ca="1" si="86">IF(I154="","",TODAY()-I154)</f>
        <v>980</v>
      </c>
      <c r="N154" s="5" t="str">
        <f t="shared" ref="N154:N167" si="87">IF(L154="","",VLOOKUP(L154,$B$2:$E$8,4,0))</f>
        <v>ADENIYI/AYO</v>
      </c>
      <c r="O154" s="5" t="str">
        <f t="shared" ref="O154:O167" ca="1" si="88">IF(B154="","",IF(AND(L154="FSL to FSL",M154&lt;=3),"Within Aging",IF(AND(L154="NTS - FSL to Log",M154&lt;=3),"Within Aging",IF(AND(L154="Defective From FSL to Log",M154&lt;=3),"Within Aging",IF(AND(L154="Defective CE Transit to Log",M154&lt;=7),"Within Aging",IF(AND(L154="OBF - CE transit to Log",M154&lt;=7),"Within Aging",IF(AND(L154="Good CE transit to Log",L154&lt;=3),"Within Aging",IF(AND(L154="Good Transit to CE",L154&lt;=3),"Within Aging","Over due"))))))))</f>
        <v>Over due</v>
      </c>
      <c r="P154" s="23">
        <f t="shared" ref="P154:P167" si="89">G154/F$10</f>
        <v>634.98255201109566</v>
      </c>
      <c r="Q154" t="str">
        <f t="shared" ref="Q154:Q167" si="90">IF(AND(C154="N",P154&lt;=5),"Expense Part","Non Expense Part")</f>
        <v>Non Expense Part</v>
      </c>
    </row>
    <row r="155" spans="1:17" x14ac:dyDescent="0.35">
      <c r="A155" s="62" t="s">
        <v>223</v>
      </c>
      <c r="B155" s="62" t="s">
        <v>134</v>
      </c>
      <c r="C155" s="62" t="s">
        <v>8</v>
      </c>
      <c r="D155" s="62" t="s">
        <v>9</v>
      </c>
      <c r="E155" s="62" t="s">
        <v>18</v>
      </c>
      <c r="F155" s="63">
        <v>3</v>
      </c>
      <c r="G155" s="64">
        <v>124886.85</v>
      </c>
      <c r="H155" s="64">
        <v>0</v>
      </c>
      <c r="I155" s="69">
        <v>43983</v>
      </c>
      <c r="J155" s="2">
        <f t="shared" si="83"/>
        <v>374660.55000000005</v>
      </c>
      <c r="K155" s="3">
        <f t="shared" si="84"/>
        <v>1039.2803051317617</v>
      </c>
      <c r="L155" s="4" t="str">
        <f t="shared" si="85"/>
        <v>Defective CE Transit to Log</v>
      </c>
      <c r="M155" s="4">
        <f t="shared" ca="1" si="86"/>
        <v>988</v>
      </c>
      <c r="N155" s="5" t="str">
        <f t="shared" si="87"/>
        <v>ADENIYI/AYO</v>
      </c>
      <c r="O155" s="5" t="str">
        <f t="shared" ca="1" si="88"/>
        <v>Over due</v>
      </c>
      <c r="P155" s="23">
        <f t="shared" si="89"/>
        <v>346.42676837725384</v>
      </c>
      <c r="Q155" t="str">
        <f t="shared" si="90"/>
        <v>Non Expense Part</v>
      </c>
    </row>
    <row r="156" spans="1:17" x14ac:dyDescent="0.35">
      <c r="A156" s="62" t="s">
        <v>220</v>
      </c>
      <c r="B156" s="62" t="s">
        <v>135</v>
      </c>
      <c r="C156" s="62" t="s">
        <v>8</v>
      </c>
      <c r="D156" s="62" t="s">
        <v>9</v>
      </c>
      <c r="E156" s="62" t="s">
        <v>19</v>
      </c>
      <c r="F156" s="63">
        <v>1</v>
      </c>
      <c r="G156" s="64">
        <v>20852.73</v>
      </c>
      <c r="H156" s="64">
        <v>0</v>
      </c>
      <c r="I156" s="69">
        <v>43605</v>
      </c>
      <c r="J156" s="2">
        <f t="shared" si="83"/>
        <v>20852.73</v>
      </c>
      <c r="K156" s="3">
        <f t="shared" si="84"/>
        <v>57.843911234396671</v>
      </c>
      <c r="L156" s="4" t="str">
        <f t="shared" si="85"/>
        <v>Defective CE Transit to Log</v>
      </c>
      <c r="M156" s="4">
        <f t="shared" ca="1" si="86"/>
        <v>1366</v>
      </c>
      <c r="N156" s="5" t="str">
        <f t="shared" si="87"/>
        <v>ADENIYI/AYO</v>
      </c>
      <c r="O156" s="5" t="str">
        <f t="shared" ca="1" si="88"/>
        <v>Over due</v>
      </c>
      <c r="P156" s="23">
        <f t="shared" si="89"/>
        <v>57.843911234396671</v>
      </c>
      <c r="Q156" t="str">
        <f t="shared" si="90"/>
        <v>Non Expense Part</v>
      </c>
    </row>
    <row r="157" spans="1:17" x14ac:dyDescent="0.35">
      <c r="A157" s="62" t="s">
        <v>207</v>
      </c>
      <c r="B157" s="62" t="s">
        <v>131</v>
      </c>
      <c r="C157" s="62" t="s">
        <v>8</v>
      </c>
      <c r="D157" s="62" t="s">
        <v>9</v>
      </c>
      <c r="E157" s="62" t="s">
        <v>12</v>
      </c>
      <c r="F157" s="63">
        <v>1</v>
      </c>
      <c r="G157" s="64">
        <v>131594.17000000001</v>
      </c>
      <c r="H157" s="64">
        <v>1.2E-2</v>
      </c>
      <c r="I157" s="69">
        <v>43630</v>
      </c>
      <c r="J157" s="2">
        <f t="shared" si="83"/>
        <v>131594.17000000001</v>
      </c>
      <c r="K157" s="3">
        <f t="shared" si="84"/>
        <v>365.0324049930652</v>
      </c>
      <c r="L157" s="4" t="str">
        <f t="shared" si="85"/>
        <v>Defective CE Transit to Log</v>
      </c>
      <c r="M157" s="4">
        <f t="shared" ca="1" si="86"/>
        <v>1341</v>
      </c>
      <c r="N157" s="5" t="str">
        <f t="shared" si="87"/>
        <v>ADENIYI/AYO</v>
      </c>
      <c r="O157" s="5" t="str">
        <f t="shared" ca="1" si="88"/>
        <v>Over due</v>
      </c>
      <c r="P157" s="23">
        <f t="shared" si="89"/>
        <v>365.03237170596395</v>
      </c>
      <c r="Q157" t="str">
        <f t="shared" si="90"/>
        <v>Non Expense Part</v>
      </c>
    </row>
    <row r="158" spans="1:17" x14ac:dyDescent="0.35">
      <c r="A158" s="62" t="s">
        <v>207</v>
      </c>
      <c r="B158" s="62" t="s">
        <v>134</v>
      </c>
      <c r="C158" s="62" t="s">
        <v>8</v>
      </c>
      <c r="D158" s="62" t="s">
        <v>9</v>
      </c>
      <c r="E158" s="62" t="s">
        <v>18</v>
      </c>
      <c r="F158" s="63">
        <v>8</v>
      </c>
      <c r="G158" s="64">
        <v>124886.85</v>
      </c>
      <c r="H158" s="64">
        <v>0</v>
      </c>
      <c r="I158" s="69">
        <v>43987</v>
      </c>
      <c r="J158" s="2">
        <f t="shared" si="83"/>
        <v>999094.8</v>
      </c>
      <c r="K158" s="3">
        <f t="shared" si="84"/>
        <v>2771.4141470180307</v>
      </c>
      <c r="L158" s="4" t="str">
        <f t="shared" si="85"/>
        <v>Defective CE Transit to Log</v>
      </c>
      <c r="M158" s="4">
        <f t="shared" ca="1" si="86"/>
        <v>984</v>
      </c>
      <c r="N158" s="5" t="str">
        <f t="shared" si="87"/>
        <v>ADENIYI/AYO</v>
      </c>
      <c r="O158" s="5" t="str">
        <f t="shared" ca="1" si="88"/>
        <v>Over due</v>
      </c>
      <c r="P158" s="23">
        <f t="shared" si="89"/>
        <v>346.42676837725384</v>
      </c>
      <c r="Q158" t="str">
        <f t="shared" si="90"/>
        <v>Non Expense Part</v>
      </c>
    </row>
    <row r="159" spans="1:17" x14ac:dyDescent="0.35">
      <c r="A159" s="62" t="s">
        <v>207</v>
      </c>
      <c r="B159" s="62" t="s">
        <v>137</v>
      </c>
      <c r="C159" s="62" t="s">
        <v>8</v>
      </c>
      <c r="D159" s="62" t="s">
        <v>9</v>
      </c>
      <c r="E159" s="62" t="s">
        <v>22</v>
      </c>
      <c r="F159" s="63">
        <v>1</v>
      </c>
      <c r="G159" s="64">
        <v>87651.520000000004</v>
      </c>
      <c r="H159" s="64">
        <v>0</v>
      </c>
      <c r="I159" s="69">
        <v>43864</v>
      </c>
      <c r="J159" s="2">
        <f t="shared" si="83"/>
        <v>87651.520000000004</v>
      </c>
      <c r="K159" s="3">
        <f t="shared" si="84"/>
        <v>243.1387517337032</v>
      </c>
      <c r="L159" s="4" t="str">
        <f t="shared" si="85"/>
        <v>Defective CE Transit to Log</v>
      </c>
      <c r="M159" s="4">
        <f t="shared" ca="1" si="86"/>
        <v>1107</v>
      </c>
      <c r="N159" s="5" t="str">
        <f t="shared" si="87"/>
        <v>ADENIYI/AYO</v>
      </c>
      <c r="O159" s="5" t="str">
        <f t="shared" ca="1" si="88"/>
        <v>Over due</v>
      </c>
      <c r="P159" s="23">
        <f t="shared" si="89"/>
        <v>243.1387517337032</v>
      </c>
      <c r="Q159" t="str">
        <f t="shared" si="90"/>
        <v>Non Expense Part</v>
      </c>
    </row>
    <row r="160" spans="1:17" x14ac:dyDescent="0.35">
      <c r="A160" s="62" t="s">
        <v>207</v>
      </c>
      <c r="B160" s="62" t="s">
        <v>218</v>
      </c>
      <c r="C160" s="62" t="s">
        <v>8</v>
      </c>
      <c r="D160" s="62" t="s">
        <v>9</v>
      </c>
      <c r="E160" s="62" t="s">
        <v>35</v>
      </c>
      <c r="F160" s="63">
        <v>1</v>
      </c>
      <c r="G160" s="64">
        <v>38570.18</v>
      </c>
      <c r="H160" s="64">
        <v>0</v>
      </c>
      <c r="I160" s="69">
        <v>43888</v>
      </c>
      <c r="J160" s="2">
        <f t="shared" si="83"/>
        <v>38570.18</v>
      </c>
      <c r="K160" s="3">
        <f t="shared" si="84"/>
        <v>106.99079056865465</v>
      </c>
      <c r="L160" s="4" t="str">
        <f t="shared" si="85"/>
        <v>Defective CE Transit to Log</v>
      </c>
      <c r="M160" s="4">
        <f t="shared" ca="1" si="86"/>
        <v>1083</v>
      </c>
      <c r="N160" s="5" t="str">
        <f t="shared" si="87"/>
        <v>ADENIYI/AYO</v>
      </c>
      <c r="O160" s="5" t="str">
        <f t="shared" ca="1" si="88"/>
        <v>Over due</v>
      </c>
      <c r="P160" s="23">
        <f t="shared" si="89"/>
        <v>106.99079056865465</v>
      </c>
      <c r="Q160" t="str">
        <f t="shared" si="90"/>
        <v>Non Expense Part</v>
      </c>
    </row>
    <row r="161" spans="1:17" x14ac:dyDescent="0.35">
      <c r="A161" s="62" t="s">
        <v>207</v>
      </c>
      <c r="B161" s="62" t="s">
        <v>209</v>
      </c>
      <c r="C161" s="62" t="s">
        <v>8</v>
      </c>
      <c r="D161" s="62" t="s">
        <v>9</v>
      </c>
      <c r="E161" s="62" t="s">
        <v>210</v>
      </c>
      <c r="F161" s="63">
        <v>1</v>
      </c>
      <c r="G161" s="64">
        <v>61860.54</v>
      </c>
      <c r="H161" s="64">
        <v>0</v>
      </c>
      <c r="I161" s="69">
        <v>43962</v>
      </c>
      <c r="J161" s="2">
        <f t="shared" si="83"/>
        <v>61860.54</v>
      </c>
      <c r="K161" s="3">
        <f t="shared" si="84"/>
        <v>171.59650485436893</v>
      </c>
      <c r="L161" s="4" t="str">
        <f t="shared" si="85"/>
        <v>Defective CE Transit to Log</v>
      </c>
      <c r="M161" s="4">
        <f t="shared" ca="1" si="86"/>
        <v>1009</v>
      </c>
      <c r="N161" s="5" t="str">
        <f t="shared" si="87"/>
        <v>ADENIYI/AYO</v>
      </c>
      <c r="O161" s="5" t="str">
        <f t="shared" ca="1" si="88"/>
        <v>Over due</v>
      </c>
      <c r="P161" s="23">
        <f t="shared" si="89"/>
        <v>171.59650485436893</v>
      </c>
      <c r="Q161" t="str">
        <f t="shared" si="90"/>
        <v>Non Expense Part</v>
      </c>
    </row>
    <row r="162" spans="1:17" x14ac:dyDescent="0.35">
      <c r="A162" s="62" t="s">
        <v>50</v>
      </c>
      <c r="B162" s="62" t="s">
        <v>186</v>
      </c>
      <c r="C162" s="62" t="s">
        <v>8</v>
      </c>
      <c r="D162" s="62" t="s">
        <v>9</v>
      </c>
      <c r="E162" s="62" t="s">
        <v>187</v>
      </c>
      <c r="F162" s="63">
        <v>1</v>
      </c>
      <c r="G162" s="64">
        <v>44639.73</v>
      </c>
      <c r="H162" s="64">
        <v>0</v>
      </c>
      <c r="I162" s="69">
        <v>43979</v>
      </c>
      <c r="J162" s="2">
        <f t="shared" si="83"/>
        <v>44639.73</v>
      </c>
      <c r="K162" s="3">
        <f t="shared" si="84"/>
        <v>123.82726768377255</v>
      </c>
      <c r="L162" s="4" t="str">
        <f t="shared" si="85"/>
        <v>Defective CE Transit to Log</v>
      </c>
      <c r="M162" s="4">
        <f t="shared" ca="1" si="86"/>
        <v>992</v>
      </c>
      <c r="N162" s="5" t="str">
        <f t="shared" si="87"/>
        <v>ADENIYI/AYO</v>
      </c>
      <c r="O162" s="5" t="str">
        <f t="shared" ca="1" si="88"/>
        <v>Over due</v>
      </c>
      <c r="P162" s="23">
        <f t="shared" si="89"/>
        <v>123.82726768377255</v>
      </c>
      <c r="Q162" t="str">
        <f t="shared" si="90"/>
        <v>Non Expense Part</v>
      </c>
    </row>
    <row r="163" spans="1:17" x14ac:dyDescent="0.35">
      <c r="A163" s="62" t="s">
        <v>50</v>
      </c>
      <c r="B163" s="62" t="s">
        <v>140</v>
      </c>
      <c r="C163" s="62" t="s">
        <v>8</v>
      </c>
      <c r="D163" s="62" t="s">
        <v>9</v>
      </c>
      <c r="E163" s="62" t="s">
        <v>13</v>
      </c>
      <c r="F163" s="63">
        <v>1</v>
      </c>
      <c r="G163" s="64">
        <v>137664.66</v>
      </c>
      <c r="H163" s="64">
        <v>0.121</v>
      </c>
      <c r="I163" s="69">
        <v>43990</v>
      </c>
      <c r="J163" s="2">
        <f t="shared" si="83"/>
        <v>137664.66</v>
      </c>
      <c r="K163" s="3">
        <f t="shared" si="84"/>
        <v>381.87179195561725</v>
      </c>
      <c r="L163" s="4" t="str">
        <f t="shared" si="85"/>
        <v>Defective CE Transit to Log</v>
      </c>
      <c r="M163" s="4">
        <f t="shared" ca="1" si="86"/>
        <v>981</v>
      </c>
      <c r="N163" s="5" t="str">
        <f t="shared" si="87"/>
        <v>ADENIYI/AYO</v>
      </c>
      <c r="O163" s="5" t="str">
        <f t="shared" ca="1" si="88"/>
        <v>Over due</v>
      </c>
      <c r="P163" s="23">
        <f t="shared" si="89"/>
        <v>381.8714563106796</v>
      </c>
      <c r="Q163" t="str">
        <f t="shared" si="90"/>
        <v>Non Expense Part</v>
      </c>
    </row>
    <row r="164" spans="1:17" x14ac:dyDescent="0.35">
      <c r="A164" s="62" t="s">
        <v>50</v>
      </c>
      <c r="B164" s="62" t="s">
        <v>134</v>
      </c>
      <c r="C164" s="62" t="s">
        <v>8</v>
      </c>
      <c r="D164" s="62" t="s">
        <v>9</v>
      </c>
      <c r="E164" s="62" t="s">
        <v>18</v>
      </c>
      <c r="F164" s="63">
        <v>3</v>
      </c>
      <c r="G164" s="64">
        <v>124886.85</v>
      </c>
      <c r="H164" s="64">
        <v>0</v>
      </c>
      <c r="I164" s="69">
        <v>43992</v>
      </c>
      <c r="J164" s="2">
        <f t="shared" si="83"/>
        <v>374660.55000000005</v>
      </c>
      <c r="K164" s="3">
        <f t="shared" si="84"/>
        <v>1039.2803051317617</v>
      </c>
      <c r="L164" s="4" t="str">
        <f t="shared" si="85"/>
        <v>Defective CE Transit to Log</v>
      </c>
      <c r="M164" s="4">
        <f t="shared" ca="1" si="86"/>
        <v>979</v>
      </c>
      <c r="N164" s="5" t="str">
        <f t="shared" si="87"/>
        <v>ADENIYI/AYO</v>
      </c>
      <c r="O164" s="5" t="str">
        <f t="shared" ca="1" si="88"/>
        <v>Over due</v>
      </c>
      <c r="P164" s="23">
        <f t="shared" si="89"/>
        <v>346.42676837725384</v>
      </c>
      <c r="Q164" t="str">
        <f t="shared" si="90"/>
        <v>Non Expense Part</v>
      </c>
    </row>
    <row r="165" spans="1:17" x14ac:dyDescent="0.35">
      <c r="A165" s="62" t="s">
        <v>50</v>
      </c>
      <c r="B165" s="62" t="s">
        <v>184</v>
      </c>
      <c r="C165" s="62" t="s">
        <v>8</v>
      </c>
      <c r="D165" s="62" t="s">
        <v>9</v>
      </c>
      <c r="E165" s="62" t="s">
        <v>185</v>
      </c>
      <c r="F165" s="63">
        <v>1</v>
      </c>
      <c r="G165" s="64">
        <v>87225.94</v>
      </c>
      <c r="H165" s="64">
        <v>0</v>
      </c>
      <c r="I165" s="69">
        <v>43987</v>
      </c>
      <c r="J165" s="2">
        <f t="shared" si="83"/>
        <v>87225.94</v>
      </c>
      <c r="K165" s="3">
        <f t="shared" si="84"/>
        <v>241.95822468793344</v>
      </c>
      <c r="L165" s="4" t="str">
        <f t="shared" si="85"/>
        <v>Defective CE Transit to Log</v>
      </c>
      <c r="M165" s="4">
        <f t="shared" ca="1" si="86"/>
        <v>984</v>
      </c>
      <c r="N165" s="5" t="str">
        <f t="shared" si="87"/>
        <v>ADENIYI/AYO</v>
      </c>
      <c r="O165" s="5" t="str">
        <f t="shared" ca="1" si="88"/>
        <v>Over due</v>
      </c>
      <c r="P165" s="23">
        <f t="shared" si="89"/>
        <v>241.95822468793344</v>
      </c>
      <c r="Q165" t="str">
        <f t="shared" si="90"/>
        <v>Non Expense Part</v>
      </c>
    </row>
    <row r="166" spans="1:17" x14ac:dyDescent="0.35">
      <c r="A166" s="62" t="s">
        <v>51</v>
      </c>
      <c r="B166" s="62" t="s">
        <v>245</v>
      </c>
      <c r="C166" s="62" t="s">
        <v>10</v>
      </c>
      <c r="D166" s="62" t="s">
        <v>9</v>
      </c>
      <c r="E166" s="62" t="s">
        <v>246</v>
      </c>
      <c r="F166" s="63">
        <v>1</v>
      </c>
      <c r="G166" s="64">
        <v>9301.84</v>
      </c>
      <c r="H166" s="64">
        <v>0</v>
      </c>
      <c r="I166" s="69">
        <v>43692</v>
      </c>
      <c r="J166" s="2">
        <f t="shared" si="83"/>
        <v>9301.84</v>
      </c>
      <c r="K166" s="3">
        <f t="shared" si="84"/>
        <v>25.802607489597783</v>
      </c>
      <c r="L166" s="4" t="str">
        <f t="shared" si="85"/>
        <v>Defective CE Transit to Log</v>
      </c>
      <c r="M166" s="4">
        <f t="shared" ca="1" si="86"/>
        <v>1279</v>
      </c>
      <c r="N166" s="5" t="str">
        <f t="shared" si="87"/>
        <v>ADENIYI/AYO</v>
      </c>
      <c r="O166" s="5" t="str">
        <f t="shared" ca="1" si="88"/>
        <v>Over due</v>
      </c>
      <c r="P166" s="23">
        <f t="shared" si="89"/>
        <v>25.802607489597783</v>
      </c>
      <c r="Q166" t="str">
        <f t="shared" si="90"/>
        <v>Non Expense Part</v>
      </c>
    </row>
    <row r="167" spans="1:17" x14ac:dyDescent="0.35">
      <c r="A167" s="62" t="s">
        <v>51</v>
      </c>
      <c r="B167" s="62" t="s">
        <v>541</v>
      </c>
      <c r="C167" s="62" t="s">
        <v>8</v>
      </c>
      <c r="D167" s="62" t="s">
        <v>9</v>
      </c>
      <c r="E167" s="62" t="s">
        <v>542</v>
      </c>
      <c r="F167" s="63">
        <v>1</v>
      </c>
      <c r="G167" s="64">
        <v>44371.199999999997</v>
      </c>
      <c r="H167" s="64">
        <v>0</v>
      </c>
      <c r="I167" s="69">
        <v>43991</v>
      </c>
      <c r="J167" s="2">
        <f t="shared" si="83"/>
        <v>44371.199999999997</v>
      </c>
      <c r="K167" s="3">
        <f t="shared" si="84"/>
        <v>123.08238557558946</v>
      </c>
      <c r="L167" s="4" t="str">
        <f t="shared" si="85"/>
        <v>Defective CE Transit to Log</v>
      </c>
      <c r="M167" s="4">
        <f t="shared" ca="1" si="86"/>
        <v>980</v>
      </c>
      <c r="N167" s="5" t="str">
        <f t="shared" si="87"/>
        <v>ADENIYI/AYO</v>
      </c>
      <c r="O167" s="5" t="str">
        <f t="shared" ca="1" si="88"/>
        <v>Over due</v>
      </c>
      <c r="P167" s="23">
        <f t="shared" si="89"/>
        <v>123.08238557558946</v>
      </c>
      <c r="Q167" t="str">
        <f t="shared" si="90"/>
        <v>Non Expense Part</v>
      </c>
    </row>
    <row r="168" spans="1:17" x14ac:dyDescent="0.35">
      <c r="A168" s="62" t="s">
        <v>51</v>
      </c>
      <c r="B168" s="62" t="s">
        <v>248</v>
      </c>
      <c r="C168" s="62" t="s">
        <v>8</v>
      </c>
      <c r="D168" s="62" t="s">
        <v>9</v>
      </c>
      <c r="E168" s="62" t="s">
        <v>132</v>
      </c>
      <c r="F168" s="63">
        <v>1</v>
      </c>
      <c r="G168" s="64">
        <v>190953.51</v>
      </c>
      <c r="H168" s="64">
        <v>0</v>
      </c>
      <c r="I168" s="69">
        <v>43990</v>
      </c>
      <c r="J168" s="2">
        <f t="shared" ref="J168:J173" si="91">F168*G168</f>
        <v>190953.51</v>
      </c>
      <c r="K168" s="3">
        <f t="shared" ref="K168:K173" si="92">IF(J168="",(H168/$F$10),((J168+H168)/$F$10))</f>
        <v>529.69073509015254</v>
      </c>
      <c r="L168" s="4" t="str">
        <f t="shared" ref="L168:L173" si="93">IF(A168="","",IF(LEFT(A168,1)="T","Good Transit to CE",IF(LEFT(A168,4)="DEF4","Defective From FSL to Log",IF(LEFT(A168,2)="00","FSL to FSL",IF(OR(LEFT(A168,1)="0",LEFT(A168,1)="O"),"OBF - CE transit to Log",IF(LEFT(A168,1)="D","Defective CE Transit to Log",IF(LEFT(A168,1)="G","Good CE transit to Log",IF(A168="WH1","NTS - FSL to Log","FSL to FSL"))))))))</f>
        <v>Defective CE Transit to Log</v>
      </c>
      <c r="M168" s="4">
        <f t="shared" ref="M168:M173" ca="1" si="94">IF(I168="","",TODAY()-I168)</f>
        <v>981</v>
      </c>
      <c r="N168" s="5" t="str">
        <f t="shared" ref="N168:N173" si="95">IF(L168="","",VLOOKUP(L168,$B$2:$E$8,4,0))</f>
        <v>ADENIYI/AYO</v>
      </c>
      <c r="O168" s="5" t="str">
        <f t="shared" ref="O168:O173" ca="1" si="96">IF(B168="","",IF(AND(L168="FSL to FSL",M168&lt;=3),"Within Aging",IF(AND(L168="NTS - FSL to Log",M168&lt;=3),"Within Aging",IF(AND(L168="Defective From FSL to Log",M168&lt;=3),"Within Aging",IF(AND(L168="Defective CE Transit to Log",M168&lt;=7),"Within Aging",IF(AND(L168="OBF - CE transit to Log",M168&lt;=7),"Within Aging",IF(AND(L168="Good CE transit to Log",L168&lt;=3),"Within Aging",IF(AND(L168="Good Transit to CE",L168&lt;=3),"Within Aging","Over due"))))))))</f>
        <v>Over due</v>
      </c>
      <c r="P168" s="23">
        <f t="shared" ref="P168:P173" si="97">G168/F$10</f>
        <v>529.69073509015254</v>
      </c>
      <c r="Q168" t="str">
        <f t="shared" ref="Q168:Q173" si="98">IF(AND(C168="N",P168&lt;=5),"Expense Part","Non Expense Part")</f>
        <v>Non Expense Part</v>
      </c>
    </row>
    <row r="169" spans="1:17" x14ac:dyDescent="0.35">
      <c r="A169" s="62" t="s">
        <v>51</v>
      </c>
      <c r="B169" s="62" t="s">
        <v>143</v>
      </c>
      <c r="C169" s="62" t="s">
        <v>8</v>
      </c>
      <c r="D169" s="62" t="s">
        <v>9</v>
      </c>
      <c r="E169" s="62" t="s">
        <v>27</v>
      </c>
      <c r="F169" s="63">
        <v>1</v>
      </c>
      <c r="G169" s="64">
        <v>121673.47</v>
      </c>
      <c r="H169" s="64">
        <v>0</v>
      </c>
      <c r="I169" s="69">
        <v>43990</v>
      </c>
      <c r="J169" s="2">
        <f t="shared" si="91"/>
        <v>121673.47</v>
      </c>
      <c r="K169" s="3">
        <f t="shared" si="92"/>
        <v>337.51309292649097</v>
      </c>
      <c r="L169" s="4" t="str">
        <f t="shared" si="93"/>
        <v>Defective CE Transit to Log</v>
      </c>
      <c r="M169" s="4">
        <f t="shared" ca="1" si="94"/>
        <v>981</v>
      </c>
      <c r="N169" s="5" t="str">
        <f t="shared" si="95"/>
        <v>ADENIYI/AYO</v>
      </c>
      <c r="O169" s="5" t="str">
        <f t="shared" ca="1" si="96"/>
        <v>Over due</v>
      </c>
      <c r="P169" s="23">
        <f t="shared" si="97"/>
        <v>337.51309292649097</v>
      </c>
      <c r="Q169" t="str">
        <f t="shared" si="98"/>
        <v>Non Expense Part</v>
      </c>
    </row>
    <row r="170" spans="1:17" x14ac:dyDescent="0.35">
      <c r="A170" s="62" t="s">
        <v>51</v>
      </c>
      <c r="B170" s="62" t="s">
        <v>134</v>
      </c>
      <c r="C170" s="62" t="s">
        <v>8</v>
      </c>
      <c r="D170" s="62" t="s">
        <v>9</v>
      </c>
      <c r="E170" s="62" t="s">
        <v>18</v>
      </c>
      <c r="F170" s="63">
        <v>1</v>
      </c>
      <c r="G170" s="64">
        <v>124886.85</v>
      </c>
      <c r="H170" s="64">
        <v>0</v>
      </c>
      <c r="I170" s="69">
        <v>43949</v>
      </c>
      <c r="J170" s="2">
        <f t="shared" si="91"/>
        <v>124886.85</v>
      </c>
      <c r="K170" s="3">
        <f t="shared" si="92"/>
        <v>346.42676837725384</v>
      </c>
      <c r="L170" s="4" t="str">
        <f t="shared" si="93"/>
        <v>Defective CE Transit to Log</v>
      </c>
      <c r="M170" s="4">
        <f t="shared" ca="1" si="94"/>
        <v>1022</v>
      </c>
      <c r="N170" s="5" t="str">
        <f t="shared" si="95"/>
        <v>ADENIYI/AYO</v>
      </c>
      <c r="O170" s="5" t="str">
        <f t="shared" ca="1" si="96"/>
        <v>Over due</v>
      </c>
      <c r="P170" s="23">
        <f t="shared" si="97"/>
        <v>346.42676837725384</v>
      </c>
      <c r="Q170" t="str">
        <f t="shared" si="98"/>
        <v>Non Expense Part</v>
      </c>
    </row>
    <row r="171" spans="1:17" x14ac:dyDescent="0.35">
      <c r="A171" s="62" t="s">
        <v>51</v>
      </c>
      <c r="B171" s="62" t="s">
        <v>130</v>
      </c>
      <c r="C171" s="62" t="s">
        <v>8</v>
      </c>
      <c r="D171" s="62" t="s">
        <v>9</v>
      </c>
      <c r="E171" s="62" t="s">
        <v>11</v>
      </c>
      <c r="F171" s="63">
        <v>1</v>
      </c>
      <c r="G171" s="64">
        <v>102960.99</v>
      </c>
      <c r="H171" s="64">
        <v>0</v>
      </c>
      <c r="I171" s="69">
        <v>43866</v>
      </c>
      <c r="J171" s="2">
        <f t="shared" si="91"/>
        <v>102960.99</v>
      </c>
      <c r="K171" s="3">
        <f t="shared" si="92"/>
        <v>285.60607489597783</v>
      </c>
      <c r="L171" s="4" t="str">
        <f t="shared" si="93"/>
        <v>Defective CE Transit to Log</v>
      </c>
      <c r="M171" s="4">
        <f t="shared" ca="1" si="94"/>
        <v>1105</v>
      </c>
      <c r="N171" s="5" t="str">
        <f t="shared" si="95"/>
        <v>ADENIYI/AYO</v>
      </c>
      <c r="O171" s="5" t="str">
        <f t="shared" ca="1" si="96"/>
        <v>Over due</v>
      </c>
      <c r="P171" s="23">
        <f t="shared" si="97"/>
        <v>285.60607489597783</v>
      </c>
      <c r="Q171" t="str">
        <f t="shared" si="98"/>
        <v>Non Expense Part</v>
      </c>
    </row>
    <row r="172" spans="1:17" x14ac:dyDescent="0.35">
      <c r="A172" s="62" t="s">
        <v>51</v>
      </c>
      <c r="B172" s="62" t="s">
        <v>137</v>
      </c>
      <c r="C172" s="62" t="s">
        <v>8</v>
      </c>
      <c r="D172" s="62" t="s">
        <v>9</v>
      </c>
      <c r="E172" s="62" t="s">
        <v>22</v>
      </c>
      <c r="F172" s="63">
        <v>1</v>
      </c>
      <c r="G172" s="64">
        <v>87651.520000000004</v>
      </c>
      <c r="H172" s="64">
        <v>0</v>
      </c>
      <c r="I172" s="69">
        <v>43881</v>
      </c>
      <c r="J172" s="2">
        <f t="shared" si="91"/>
        <v>87651.520000000004</v>
      </c>
      <c r="K172" s="3">
        <f t="shared" si="92"/>
        <v>243.1387517337032</v>
      </c>
      <c r="L172" s="4" t="str">
        <f t="shared" si="93"/>
        <v>Defective CE Transit to Log</v>
      </c>
      <c r="M172" s="4">
        <f t="shared" ca="1" si="94"/>
        <v>1090</v>
      </c>
      <c r="N172" s="5" t="str">
        <f t="shared" si="95"/>
        <v>ADENIYI/AYO</v>
      </c>
      <c r="O172" s="5" t="str">
        <f t="shared" ca="1" si="96"/>
        <v>Over due</v>
      </c>
      <c r="P172" s="23">
        <f t="shared" si="97"/>
        <v>243.1387517337032</v>
      </c>
      <c r="Q172" t="str">
        <f t="shared" si="98"/>
        <v>Non Expense Part</v>
      </c>
    </row>
    <row r="173" spans="1:17" x14ac:dyDescent="0.35">
      <c r="A173" s="62" t="s">
        <v>51</v>
      </c>
      <c r="B173" s="62" t="s">
        <v>184</v>
      </c>
      <c r="C173" s="62" t="s">
        <v>8</v>
      </c>
      <c r="D173" s="62" t="s">
        <v>9</v>
      </c>
      <c r="E173" s="62" t="s">
        <v>185</v>
      </c>
      <c r="F173" s="63">
        <v>1</v>
      </c>
      <c r="G173" s="64">
        <v>87225.94</v>
      </c>
      <c r="H173" s="64">
        <v>0</v>
      </c>
      <c r="I173" s="69">
        <v>43990</v>
      </c>
      <c r="J173" s="2">
        <f t="shared" si="91"/>
        <v>87225.94</v>
      </c>
      <c r="K173" s="3">
        <f t="shared" si="92"/>
        <v>241.95822468793344</v>
      </c>
      <c r="L173" s="4" t="str">
        <f t="shared" si="93"/>
        <v>Defective CE Transit to Log</v>
      </c>
      <c r="M173" s="4">
        <f t="shared" ca="1" si="94"/>
        <v>981</v>
      </c>
      <c r="N173" s="5" t="str">
        <f t="shared" si="95"/>
        <v>ADENIYI/AYO</v>
      </c>
      <c r="O173" s="5" t="str">
        <f t="shared" ca="1" si="96"/>
        <v>Over due</v>
      </c>
      <c r="P173" s="23">
        <f t="shared" si="97"/>
        <v>241.95822468793344</v>
      </c>
      <c r="Q173" t="str">
        <f t="shared" si="98"/>
        <v>Non Expense Part</v>
      </c>
    </row>
    <row r="174" spans="1:17" x14ac:dyDescent="0.35">
      <c r="A174" s="62" t="s">
        <v>52</v>
      </c>
      <c r="B174" s="62" t="s">
        <v>139</v>
      </c>
      <c r="C174" s="62" t="s">
        <v>8</v>
      </c>
      <c r="D174" s="62" t="s">
        <v>9</v>
      </c>
      <c r="E174" s="62" t="s">
        <v>14</v>
      </c>
      <c r="F174" s="63">
        <v>2</v>
      </c>
      <c r="G174" s="64">
        <v>152736.19</v>
      </c>
      <c r="H174" s="64">
        <v>1.7000000000000001E-2</v>
      </c>
      <c r="I174" s="69">
        <v>43978</v>
      </c>
      <c r="J174" s="2">
        <f t="shared" ref="J174:J217" si="99">F174*G174</f>
        <v>305472.38</v>
      </c>
      <c r="K174" s="3">
        <f t="shared" ref="K174:K217" si="100">IF(J174="",(H174/$F$10),((J174+H174)/$F$10))</f>
        <v>847.35755062413318</v>
      </c>
      <c r="L174" s="4" t="str">
        <f t="shared" ref="L174:L217" si="101">IF(A174="","",IF(LEFT(A174,1)="T","Good Transit to CE",IF(LEFT(A174,4)="DEF4","Defective From FSL to Log",IF(LEFT(A174,2)="00","FSL to FSL",IF(OR(LEFT(A174,1)="0",LEFT(A174,1)="O"),"OBF - CE transit to Log",IF(LEFT(A174,1)="D","Defective CE Transit to Log",IF(LEFT(A174,1)="G","Good CE transit to Log",IF(A174="WH1","NTS - FSL to Log","FSL to FSL"))))))))</f>
        <v>Defective CE Transit to Log</v>
      </c>
      <c r="M174" s="4">
        <f t="shared" ref="M174:M217" ca="1" si="102">IF(I174="","",TODAY()-I174)</f>
        <v>993</v>
      </c>
      <c r="N174" s="5" t="str">
        <f t="shared" ref="N174:N217" si="103">IF(L174="","",VLOOKUP(L174,$B$2:$E$8,4,0))</f>
        <v>ADENIYI/AYO</v>
      </c>
      <c r="O174" s="5" t="str">
        <f t="shared" ref="O174:O217" ca="1" si="104">IF(B174="","",IF(AND(L174="FSL to FSL",M174&lt;=3),"Within Aging",IF(AND(L174="NTS - FSL to Log",M174&lt;=3),"Within Aging",IF(AND(L174="Defective From FSL to Log",M174&lt;=3),"Within Aging",IF(AND(L174="Defective CE Transit to Log",M174&lt;=7),"Within Aging",IF(AND(L174="OBF - CE transit to Log",M174&lt;=7),"Within Aging",IF(AND(L174="Good CE transit to Log",L174&lt;=3),"Within Aging",IF(AND(L174="Good Transit to CE",L174&lt;=3),"Within Aging","Over due"))))))))</f>
        <v>Over due</v>
      </c>
      <c r="P174" s="23">
        <f t="shared" ref="P174:P217" si="105">G174/F$10</f>
        <v>423.67875173370322</v>
      </c>
      <c r="Q174" t="str">
        <f t="shared" ref="Q174:Q217" si="106">IF(AND(C174="N",P174&lt;=5),"Expense Part","Non Expense Part")</f>
        <v>Non Expense Part</v>
      </c>
    </row>
    <row r="175" spans="1:17" x14ac:dyDescent="0.35">
      <c r="A175" s="62" t="s">
        <v>52</v>
      </c>
      <c r="B175" s="62" t="s">
        <v>140</v>
      </c>
      <c r="C175" s="62" t="s">
        <v>8</v>
      </c>
      <c r="D175" s="62" t="s">
        <v>9</v>
      </c>
      <c r="E175" s="62" t="s">
        <v>13</v>
      </c>
      <c r="F175" s="63">
        <v>2</v>
      </c>
      <c r="G175" s="64">
        <v>137664.66</v>
      </c>
      <c r="H175" s="64">
        <v>0.121</v>
      </c>
      <c r="I175" s="69">
        <v>43978</v>
      </c>
      <c r="J175" s="2">
        <f t="shared" si="99"/>
        <v>275329.32</v>
      </c>
      <c r="K175" s="3">
        <f t="shared" si="100"/>
        <v>763.74324826629675</v>
      </c>
      <c r="L175" s="4" t="str">
        <f t="shared" si="101"/>
        <v>Defective CE Transit to Log</v>
      </c>
      <c r="M175" s="4">
        <f t="shared" ca="1" si="102"/>
        <v>993</v>
      </c>
      <c r="N175" s="5" t="str">
        <f t="shared" si="103"/>
        <v>ADENIYI/AYO</v>
      </c>
      <c r="O175" s="5" t="str">
        <f t="shared" ca="1" si="104"/>
        <v>Over due</v>
      </c>
      <c r="P175" s="23">
        <f t="shared" si="105"/>
        <v>381.8714563106796</v>
      </c>
      <c r="Q175" t="str">
        <f t="shared" si="106"/>
        <v>Non Expense Part</v>
      </c>
    </row>
    <row r="176" spans="1:17" x14ac:dyDescent="0.35">
      <c r="A176" s="62" t="s">
        <v>52</v>
      </c>
      <c r="B176" s="62" t="s">
        <v>134</v>
      </c>
      <c r="C176" s="62" t="s">
        <v>8</v>
      </c>
      <c r="D176" s="62" t="s">
        <v>9</v>
      </c>
      <c r="E176" s="62" t="s">
        <v>18</v>
      </c>
      <c r="F176" s="63">
        <v>5</v>
      </c>
      <c r="G176" s="64">
        <v>124886.85</v>
      </c>
      <c r="H176" s="64">
        <v>0</v>
      </c>
      <c r="I176" s="69">
        <v>43993</v>
      </c>
      <c r="J176" s="2">
        <f t="shared" si="99"/>
        <v>624434.25</v>
      </c>
      <c r="K176" s="3">
        <f t="shared" si="100"/>
        <v>1732.133841886269</v>
      </c>
      <c r="L176" s="4" t="str">
        <f t="shared" si="101"/>
        <v>Defective CE Transit to Log</v>
      </c>
      <c r="M176" s="4">
        <f t="shared" ca="1" si="102"/>
        <v>978</v>
      </c>
      <c r="N176" s="5" t="str">
        <f t="shared" si="103"/>
        <v>ADENIYI/AYO</v>
      </c>
      <c r="O176" s="5" t="str">
        <f t="shared" ca="1" si="104"/>
        <v>Over due</v>
      </c>
      <c r="P176" s="23">
        <f t="shared" si="105"/>
        <v>346.42676837725384</v>
      </c>
      <c r="Q176" t="str">
        <f t="shared" si="106"/>
        <v>Non Expense Part</v>
      </c>
    </row>
    <row r="177" spans="1:17" x14ac:dyDescent="0.35">
      <c r="A177" s="62" t="s">
        <v>52</v>
      </c>
      <c r="B177" s="62" t="s">
        <v>135</v>
      </c>
      <c r="C177" s="62" t="s">
        <v>8</v>
      </c>
      <c r="D177" s="62" t="s">
        <v>9</v>
      </c>
      <c r="E177" s="62" t="s">
        <v>19</v>
      </c>
      <c r="F177" s="63">
        <v>1</v>
      </c>
      <c r="G177" s="64">
        <v>20852.73</v>
      </c>
      <c r="H177" s="64">
        <v>0</v>
      </c>
      <c r="I177" s="69">
        <v>43993</v>
      </c>
      <c r="J177" s="2">
        <f t="shared" si="99"/>
        <v>20852.73</v>
      </c>
      <c r="K177" s="3">
        <f t="shared" si="100"/>
        <v>57.843911234396671</v>
      </c>
      <c r="L177" s="4" t="str">
        <f t="shared" si="101"/>
        <v>Defective CE Transit to Log</v>
      </c>
      <c r="M177" s="4">
        <f t="shared" ca="1" si="102"/>
        <v>978</v>
      </c>
      <c r="N177" s="5" t="str">
        <f t="shared" si="103"/>
        <v>ADENIYI/AYO</v>
      </c>
      <c r="O177" s="5" t="str">
        <f t="shared" ca="1" si="104"/>
        <v>Over due</v>
      </c>
      <c r="P177" s="23">
        <f t="shared" si="105"/>
        <v>57.843911234396671</v>
      </c>
      <c r="Q177" t="str">
        <f t="shared" si="106"/>
        <v>Non Expense Part</v>
      </c>
    </row>
    <row r="178" spans="1:17" x14ac:dyDescent="0.35">
      <c r="A178" s="62" t="s">
        <v>52</v>
      </c>
      <c r="B178" s="62" t="s">
        <v>130</v>
      </c>
      <c r="C178" s="62" t="s">
        <v>8</v>
      </c>
      <c r="D178" s="62" t="s">
        <v>9</v>
      </c>
      <c r="E178" s="62" t="s">
        <v>11</v>
      </c>
      <c r="F178" s="63">
        <v>1</v>
      </c>
      <c r="G178" s="64">
        <v>102960.99</v>
      </c>
      <c r="H178" s="64">
        <v>0</v>
      </c>
      <c r="I178" s="69">
        <v>43867</v>
      </c>
      <c r="J178" s="2">
        <f t="shared" si="99"/>
        <v>102960.99</v>
      </c>
      <c r="K178" s="3">
        <f t="shared" si="100"/>
        <v>285.60607489597783</v>
      </c>
      <c r="L178" s="4" t="str">
        <f t="shared" si="101"/>
        <v>Defective CE Transit to Log</v>
      </c>
      <c r="M178" s="4">
        <f t="shared" ca="1" si="102"/>
        <v>1104</v>
      </c>
      <c r="N178" s="5" t="str">
        <f t="shared" si="103"/>
        <v>ADENIYI/AYO</v>
      </c>
      <c r="O178" s="5" t="str">
        <f t="shared" ca="1" si="104"/>
        <v>Over due</v>
      </c>
      <c r="P178" s="23">
        <f t="shared" si="105"/>
        <v>285.60607489597783</v>
      </c>
      <c r="Q178" t="str">
        <f t="shared" si="106"/>
        <v>Non Expense Part</v>
      </c>
    </row>
    <row r="179" spans="1:17" x14ac:dyDescent="0.35">
      <c r="A179" s="62" t="s">
        <v>52</v>
      </c>
      <c r="B179" s="62" t="s">
        <v>150</v>
      </c>
      <c r="C179" s="62" t="s">
        <v>8</v>
      </c>
      <c r="D179" s="62" t="s">
        <v>9</v>
      </c>
      <c r="E179" s="62" t="s">
        <v>34</v>
      </c>
      <c r="F179" s="63">
        <v>1</v>
      </c>
      <c r="G179" s="64">
        <v>47084.11</v>
      </c>
      <c r="H179" s="64">
        <v>0</v>
      </c>
      <c r="I179" s="69">
        <v>43972</v>
      </c>
      <c r="J179" s="2">
        <f t="shared" si="99"/>
        <v>47084.11</v>
      </c>
      <c r="K179" s="3">
        <f t="shared" si="100"/>
        <v>130.60779472954229</v>
      </c>
      <c r="L179" s="4" t="str">
        <f t="shared" si="101"/>
        <v>Defective CE Transit to Log</v>
      </c>
      <c r="M179" s="4">
        <f t="shared" ca="1" si="102"/>
        <v>999</v>
      </c>
      <c r="N179" s="5" t="str">
        <f t="shared" si="103"/>
        <v>ADENIYI/AYO</v>
      </c>
      <c r="O179" s="5" t="str">
        <f t="shared" ca="1" si="104"/>
        <v>Over due</v>
      </c>
      <c r="P179" s="23">
        <f t="shared" si="105"/>
        <v>130.60779472954229</v>
      </c>
      <c r="Q179" t="str">
        <f t="shared" si="106"/>
        <v>Non Expense Part</v>
      </c>
    </row>
    <row r="180" spans="1:17" x14ac:dyDescent="0.35">
      <c r="A180" s="62" t="s">
        <v>52</v>
      </c>
      <c r="B180" s="62" t="s">
        <v>184</v>
      </c>
      <c r="C180" s="62" t="s">
        <v>8</v>
      </c>
      <c r="D180" s="62" t="s">
        <v>9</v>
      </c>
      <c r="E180" s="62" t="s">
        <v>185</v>
      </c>
      <c r="F180" s="63">
        <v>2</v>
      </c>
      <c r="G180" s="64">
        <v>87225.94</v>
      </c>
      <c r="H180" s="64">
        <v>0</v>
      </c>
      <c r="I180" s="69">
        <v>43983</v>
      </c>
      <c r="J180" s="2">
        <f t="shared" si="99"/>
        <v>174451.88</v>
      </c>
      <c r="K180" s="3">
        <f t="shared" si="100"/>
        <v>483.91644937586688</v>
      </c>
      <c r="L180" s="4" t="str">
        <f t="shared" si="101"/>
        <v>Defective CE Transit to Log</v>
      </c>
      <c r="M180" s="4">
        <f t="shared" ca="1" si="102"/>
        <v>988</v>
      </c>
      <c r="N180" s="5" t="str">
        <f t="shared" si="103"/>
        <v>ADENIYI/AYO</v>
      </c>
      <c r="O180" s="5" t="str">
        <f t="shared" ca="1" si="104"/>
        <v>Over due</v>
      </c>
      <c r="P180" s="23">
        <f t="shared" si="105"/>
        <v>241.95822468793344</v>
      </c>
      <c r="Q180" t="str">
        <f t="shared" si="106"/>
        <v>Non Expense Part</v>
      </c>
    </row>
    <row r="181" spans="1:17" x14ac:dyDescent="0.35">
      <c r="A181" s="62" t="s">
        <v>314</v>
      </c>
      <c r="B181" s="62" t="s">
        <v>139</v>
      </c>
      <c r="C181" s="62" t="s">
        <v>8</v>
      </c>
      <c r="D181" s="62" t="s">
        <v>9</v>
      </c>
      <c r="E181" s="62" t="s">
        <v>14</v>
      </c>
      <c r="F181" s="63">
        <v>1</v>
      </c>
      <c r="G181" s="64">
        <v>152736.19</v>
      </c>
      <c r="H181" s="64">
        <v>1.7000000000000001E-2</v>
      </c>
      <c r="I181" s="69">
        <v>43978</v>
      </c>
      <c r="J181" s="2">
        <f t="shared" si="99"/>
        <v>152736.19</v>
      </c>
      <c r="K181" s="3">
        <f t="shared" si="100"/>
        <v>423.67879889042996</v>
      </c>
      <c r="L181" s="4" t="str">
        <f t="shared" si="101"/>
        <v>Defective CE Transit to Log</v>
      </c>
      <c r="M181" s="4">
        <f t="shared" ca="1" si="102"/>
        <v>993</v>
      </c>
      <c r="N181" s="5" t="str">
        <f t="shared" si="103"/>
        <v>ADENIYI/AYO</v>
      </c>
      <c r="O181" s="5" t="str">
        <f t="shared" ca="1" si="104"/>
        <v>Over due</v>
      </c>
      <c r="P181" s="23">
        <f t="shared" si="105"/>
        <v>423.67875173370322</v>
      </c>
      <c r="Q181" t="str">
        <f t="shared" si="106"/>
        <v>Non Expense Part</v>
      </c>
    </row>
    <row r="182" spans="1:17" x14ac:dyDescent="0.35">
      <c r="A182" s="62" t="s">
        <v>314</v>
      </c>
      <c r="B182" s="62" t="s">
        <v>140</v>
      </c>
      <c r="C182" s="62" t="s">
        <v>8</v>
      </c>
      <c r="D182" s="62" t="s">
        <v>9</v>
      </c>
      <c r="E182" s="62" t="s">
        <v>13</v>
      </c>
      <c r="F182" s="63">
        <v>1</v>
      </c>
      <c r="G182" s="64">
        <v>137664.66</v>
      </c>
      <c r="H182" s="64">
        <v>0.121</v>
      </c>
      <c r="I182" s="69">
        <v>43899</v>
      </c>
      <c r="J182" s="2">
        <f t="shared" si="99"/>
        <v>137664.66</v>
      </c>
      <c r="K182" s="3">
        <f t="shared" si="100"/>
        <v>381.87179195561725</v>
      </c>
      <c r="L182" s="4" t="str">
        <f t="shared" si="101"/>
        <v>Defective CE Transit to Log</v>
      </c>
      <c r="M182" s="4">
        <f t="shared" ca="1" si="102"/>
        <v>1072</v>
      </c>
      <c r="N182" s="5" t="str">
        <f t="shared" si="103"/>
        <v>ADENIYI/AYO</v>
      </c>
      <c r="O182" s="5" t="str">
        <f t="shared" ca="1" si="104"/>
        <v>Over due</v>
      </c>
      <c r="P182" s="23">
        <f t="shared" si="105"/>
        <v>381.8714563106796</v>
      </c>
      <c r="Q182" t="str">
        <f t="shared" si="106"/>
        <v>Non Expense Part</v>
      </c>
    </row>
    <row r="183" spans="1:17" x14ac:dyDescent="0.35">
      <c r="A183" s="62" t="s">
        <v>314</v>
      </c>
      <c r="B183" s="62" t="s">
        <v>134</v>
      </c>
      <c r="C183" s="62" t="s">
        <v>8</v>
      </c>
      <c r="D183" s="62" t="s">
        <v>9</v>
      </c>
      <c r="E183" s="62" t="s">
        <v>18</v>
      </c>
      <c r="F183" s="63">
        <v>3</v>
      </c>
      <c r="G183" s="64">
        <v>124886.85</v>
      </c>
      <c r="H183" s="64">
        <v>0</v>
      </c>
      <c r="I183" s="69">
        <v>43992</v>
      </c>
      <c r="J183" s="2">
        <f t="shared" si="99"/>
        <v>374660.55000000005</v>
      </c>
      <c r="K183" s="3">
        <f t="shared" si="100"/>
        <v>1039.2803051317617</v>
      </c>
      <c r="L183" s="4" t="str">
        <f t="shared" si="101"/>
        <v>Defective CE Transit to Log</v>
      </c>
      <c r="M183" s="4">
        <f t="shared" ca="1" si="102"/>
        <v>979</v>
      </c>
      <c r="N183" s="5" t="str">
        <f t="shared" si="103"/>
        <v>ADENIYI/AYO</v>
      </c>
      <c r="O183" s="5" t="str">
        <f t="shared" ca="1" si="104"/>
        <v>Over due</v>
      </c>
      <c r="P183" s="23">
        <f t="shared" si="105"/>
        <v>346.42676837725384</v>
      </c>
      <c r="Q183" t="str">
        <f t="shared" si="106"/>
        <v>Non Expense Part</v>
      </c>
    </row>
    <row r="184" spans="1:17" x14ac:dyDescent="0.35">
      <c r="A184" s="62" t="s">
        <v>314</v>
      </c>
      <c r="B184" s="62" t="s">
        <v>150</v>
      </c>
      <c r="C184" s="62" t="s">
        <v>8</v>
      </c>
      <c r="D184" s="62" t="s">
        <v>9</v>
      </c>
      <c r="E184" s="62" t="s">
        <v>34</v>
      </c>
      <c r="F184" s="63">
        <v>1</v>
      </c>
      <c r="G184" s="64">
        <v>47084.11</v>
      </c>
      <c r="H184" s="64">
        <v>0</v>
      </c>
      <c r="I184" s="69">
        <v>43962</v>
      </c>
      <c r="J184" s="2">
        <f t="shared" si="99"/>
        <v>47084.11</v>
      </c>
      <c r="K184" s="3">
        <f t="shared" si="100"/>
        <v>130.60779472954229</v>
      </c>
      <c r="L184" s="4" t="str">
        <f t="shared" si="101"/>
        <v>Defective CE Transit to Log</v>
      </c>
      <c r="M184" s="4">
        <f t="shared" ca="1" si="102"/>
        <v>1009</v>
      </c>
      <c r="N184" s="5" t="str">
        <f t="shared" si="103"/>
        <v>ADENIYI/AYO</v>
      </c>
      <c r="O184" s="5" t="str">
        <f t="shared" ca="1" si="104"/>
        <v>Over due</v>
      </c>
      <c r="P184" s="23">
        <f t="shared" si="105"/>
        <v>130.60779472954229</v>
      </c>
      <c r="Q184" t="str">
        <f t="shared" si="106"/>
        <v>Non Expense Part</v>
      </c>
    </row>
    <row r="185" spans="1:17" x14ac:dyDescent="0.35">
      <c r="A185" s="62" t="s">
        <v>314</v>
      </c>
      <c r="B185" s="62" t="s">
        <v>241</v>
      </c>
      <c r="C185" s="62" t="s">
        <v>8</v>
      </c>
      <c r="D185" s="62" t="s">
        <v>9</v>
      </c>
      <c r="E185" s="62" t="s">
        <v>242</v>
      </c>
      <c r="F185" s="63">
        <v>1</v>
      </c>
      <c r="G185" s="64">
        <v>37661.660000000003</v>
      </c>
      <c r="H185" s="64">
        <v>0</v>
      </c>
      <c r="I185" s="69">
        <v>43990</v>
      </c>
      <c r="J185" s="2">
        <f t="shared" si="99"/>
        <v>37661.660000000003</v>
      </c>
      <c r="K185" s="3">
        <f t="shared" si="100"/>
        <v>104.47062413314842</v>
      </c>
      <c r="L185" s="4" t="str">
        <f t="shared" si="101"/>
        <v>Defective CE Transit to Log</v>
      </c>
      <c r="M185" s="4">
        <f t="shared" ca="1" si="102"/>
        <v>981</v>
      </c>
      <c r="N185" s="5" t="str">
        <f t="shared" si="103"/>
        <v>ADENIYI/AYO</v>
      </c>
      <c r="O185" s="5" t="str">
        <f t="shared" ca="1" si="104"/>
        <v>Over due</v>
      </c>
      <c r="P185" s="23">
        <f t="shared" si="105"/>
        <v>104.47062413314842</v>
      </c>
      <c r="Q185" t="str">
        <f t="shared" si="106"/>
        <v>Non Expense Part</v>
      </c>
    </row>
    <row r="186" spans="1:17" x14ac:dyDescent="0.35">
      <c r="A186" s="62" t="s">
        <v>215</v>
      </c>
      <c r="B186" s="62" t="s">
        <v>140</v>
      </c>
      <c r="C186" s="62" t="s">
        <v>8</v>
      </c>
      <c r="D186" s="62" t="s">
        <v>9</v>
      </c>
      <c r="E186" s="62" t="s">
        <v>13</v>
      </c>
      <c r="F186" s="63">
        <v>1</v>
      </c>
      <c r="G186" s="64">
        <v>137664.66</v>
      </c>
      <c r="H186" s="64">
        <v>0.121</v>
      </c>
      <c r="I186" s="69">
        <v>43993</v>
      </c>
      <c r="J186" s="2">
        <f t="shared" si="99"/>
        <v>137664.66</v>
      </c>
      <c r="K186" s="3">
        <f t="shared" si="100"/>
        <v>381.87179195561725</v>
      </c>
      <c r="L186" s="4" t="str">
        <f t="shared" si="101"/>
        <v>Defective CE Transit to Log</v>
      </c>
      <c r="M186" s="4">
        <f t="shared" ca="1" si="102"/>
        <v>978</v>
      </c>
      <c r="N186" s="5" t="str">
        <f t="shared" si="103"/>
        <v>ADENIYI/AYO</v>
      </c>
      <c r="O186" s="5" t="str">
        <f t="shared" ca="1" si="104"/>
        <v>Over due</v>
      </c>
      <c r="P186" s="23">
        <f t="shared" si="105"/>
        <v>381.8714563106796</v>
      </c>
      <c r="Q186" t="str">
        <f t="shared" si="106"/>
        <v>Non Expense Part</v>
      </c>
    </row>
    <row r="187" spans="1:17" x14ac:dyDescent="0.35">
      <c r="A187" s="62" t="s">
        <v>215</v>
      </c>
      <c r="B187" s="62" t="s">
        <v>134</v>
      </c>
      <c r="C187" s="62" t="s">
        <v>8</v>
      </c>
      <c r="D187" s="62" t="s">
        <v>9</v>
      </c>
      <c r="E187" s="62" t="s">
        <v>18</v>
      </c>
      <c r="F187" s="63">
        <v>3</v>
      </c>
      <c r="G187" s="64">
        <v>124886.85</v>
      </c>
      <c r="H187" s="64">
        <v>0</v>
      </c>
      <c r="I187" s="69">
        <v>43993</v>
      </c>
      <c r="J187" s="2">
        <f t="shared" si="99"/>
        <v>374660.55000000005</v>
      </c>
      <c r="K187" s="3">
        <f t="shared" si="100"/>
        <v>1039.2803051317617</v>
      </c>
      <c r="L187" s="4" t="str">
        <f t="shared" si="101"/>
        <v>Defective CE Transit to Log</v>
      </c>
      <c r="M187" s="4">
        <f t="shared" ca="1" si="102"/>
        <v>978</v>
      </c>
      <c r="N187" s="5" t="str">
        <f t="shared" si="103"/>
        <v>ADENIYI/AYO</v>
      </c>
      <c r="O187" s="5" t="str">
        <f t="shared" ca="1" si="104"/>
        <v>Over due</v>
      </c>
      <c r="P187" s="23">
        <f t="shared" si="105"/>
        <v>346.42676837725384</v>
      </c>
      <c r="Q187" t="str">
        <f t="shared" si="106"/>
        <v>Non Expense Part</v>
      </c>
    </row>
    <row r="188" spans="1:17" x14ac:dyDescent="0.35">
      <c r="A188" s="62" t="s">
        <v>215</v>
      </c>
      <c r="B188" s="62" t="s">
        <v>147</v>
      </c>
      <c r="C188" s="62" t="s">
        <v>8</v>
      </c>
      <c r="D188" s="62" t="s">
        <v>9</v>
      </c>
      <c r="E188" s="62" t="s">
        <v>14</v>
      </c>
      <c r="F188" s="63">
        <v>1</v>
      </c>
      <c r="G188" s="64">
        <v>94734.66</v>
      </c>
      <c r="H188" s="64">
        <v>0.03</v>
      </c>
      <c r="I188" s="69">
        <v>43955</v>
      </c>
      <c r="J188" s="2">
        <f t="shared" si="99"/>
        <v>94734.66</v>
      </c>
      <c r="K188" s="3">
        <f t="shared" si="100"/>
        <v>262.78693481276008</v>
      </c>
      <c r="L188" s="4" t="str">
        <f t="shared" si="101"/>
        <v>Defective CE Transit to Log</v>
      </c>
      <c r="M188" s="4">
        <f t="shared" ca="1" si="102"/>
        <v>1016</v>
      </c>
      <c r="N188" s="5" t="str">
        <f t="shared" si="103"/>
        <v>ADENIYI/AYO</v>
      </c>
      <c r="O188" s="5" t="str">
        <f t="shared" ca="1" si="104"/>
        <v>Over due</v>
      </c>
      <c r="P188" s="23">
        <f t="shared" si="105"/>
        <v>262.78685159500696</v>
      </c>
      <c r="Q188" t="str">
        <f t="shared" si="106"/>
        <v>Non Expense Part</v>
      </c>
    </row>
    <row r="189" spans="1:17" x14ac:dyDescent="0.35">
      <c r="A189" s="62" t="s">
        <v>215</v>
      </c>
      <c r="B189" s="62" t="s">
        <v>136</v>
      </c>
      <c r="C189" s="62" t="s">
        <v>8</v>
      </c>
      <c r="D189" s="62" t="s">
        <v>9</v>
      </c>
      <c r="E189" s="62" t="s">
        <v>20</v>
      </c>
      <c r="F189" s="63">
        <v>1</v>
      </c>
      <c r="G189" s="64">
        <v>115853.46</v>
      </c>
      <c r="H189" s="64">
        <v>0</v>
      </c>
      <c r="I189" s="69">
        <v>43794</v>
      </c>
      <c r="J189" s="2">
        <f t="shared" si="99"/>
        <v>115853.46</v>
      </c>
      <c r="K189" s="3">
        <f t="shared" si="100"/>
        <v>321.36882108183079</v>
      </c>
      <c r="L189" s="4" t="str">
        <f t="shared" si="101"/>
        <v>Defective CE Transit to Log</v>
      </c>
      <c r="M189" s="4">
        <f t="shared" ca="1" si="102"/>
        <v>1177</v>
      </c>
      <c r="N189" s="5" t="str">
        <f t="shared" si="103"/>
        <v>ADENIYI/AYO</v>
      </c>
      <c r="O189" s="5" t="str">
        <f t="shared" ca="1" si="104"/>
        <v>Over due</v>
      </c>
      <c r="P189" s="23">
        <f t="shared" si="105"/>
        <v>321.36882108183079</v>
      </c>
      <c r="Q189" t="str">
        <f t="shared" si="106"/>
        <v>Non Expense Part</v>
      </c>
    </row>
    <row r="190" spans="1:17" x14ac:dyDescent="0.35">
      <c r="A190" s="62" t="s">
        <v>215</v>
      </c>
      <c r="B190" s="62" t="s">
        <v>130</v>
      </c>
      <c r="C190" s="62" t="s">
        <v>8</v>
      </c>
      <c r="D190" s="62" t="s">
        <v>9</v>
      </c>
      <c r="E190" s="62" t="s">
        <v>11</v>
      </c>
      <c r="F190" s="63">
        <v>1</v>
      </c>
      <c r="G190" s="64">
        <v>102960.99</v>
      </c>
      <c r="H190" s="64">
        <v>0</v>
      </c>
      <c r="I190" s="69">
        <v>43959</v>
      </c>
      <c r="J190" s="2">
        <f t="shared" si="99"/>
        <v>102960.99</v>
      </c>
      <c r="K190" s="3">
        <f t="shared" si="100"/>
        <v>285.60607489597783</v>
      </c>
      <c r="L190" s="4" t="str">
        <f t="shared" si="101"/>
        <v>Defective CE Transit to Log</v>
      </c>
      <c r="M190" s="4">
        <f t="shared" ca="1" si="102"/>
        <v>1012</v>
      </c>
      <c r="N190" s="5" t="str">
        <f t="shared" si="103"/>
        <v>ADENIYI/AYO</v>
      </c>
      <c r="O190" s="5" t="str">
        <f t="shared" ca="1" si="104"/>
        <v>Over due</v>
      </c>
      <c r="P190" s="23">
        <f t="shared" si="105"/>
        <v>285.60607489597783</v>
      </c>
      <c r="Q190" t="str">
        <f t="shared" si="106"/>
        <v>Non Expense Part</v>
      </c>
    </row>
    <row r="191" spans="1:17" x14ac:dyDescent="0.35">
      <c r="A191" s="62" t="s">
        <v>53</v>
      </c>
      <c r="B191" s="62" t="s">
        <v>140</v>
      </c>
      <c r="C191" s="62" t="s">
        <v>8</v>
      </c>
      <c r="D191" s="62" t="s">
        <v>9</v>
      </c>
      <c r="E191" s="62" t="s">
        <v>13</v>
      </c>
      <c r="F191" s="63">
        <v>1</v>
      </c>
      <c r="G191" s="64">
        <v>137664.66</v>
      </c>
      <c r="H191" s="64">
        <v>0.121</v>
      </c>
      <c r="I191" s="69">
        <v>43971</v>
      </c>
      <c r="J191" s="2">
        <f t="shared" si="99"/>
        <v>137664.66</v>
      </c>
      <c r="K191" s="3">
        <f t="shared" si="100"/>
        <v>381.87179195561725</v>
      </c>
      <c r="L191" s="4" t="str">
        <f t="shared" si="101"/>
        <v>Defective CE Transit to Log</v>
      </c>
      <c r="M191" s="4">
        <f t="shared" ca="1" si="102"/>
        <v>1000</v>
      </c>
      <c r="N191" s="5" t="str">
        <f t="shared" si="103"/>
        <v>ADENIYI/AYO</v>
      </c>
      <c r="O191" s="5" t="str">
        <f t="shared" ca="1" si="104"/>
        <v>Over due</v>
      </c>
      <c r="P191" s="23">
        <f t="shared" si="105"/>
        <v>381.8714563106796</v>
      </c>
      <c r="Q191" t="str">
        <f t="shared" si="106"/>
        <v>Non Expense Part</v>
      </c>
    </row>
    <row r="192" spans="1:17" x14ac:dyDescent="0.35">
      <c r="A192" s="62" t="s">
        <v>53</v>
      </c>
      <c r="B192" s="62" t="s">
        <v>134</v>
      </c>
      <c r="C192" s="62" t="s">
        <v>8</v>
      </c>
      <c r="D192" s="62" t="s">
        <v>9</v>
      </c>
      <c r="E192" s="62" t="s">
        <v>18</v>
      </c>
      <c r="F192" s="63">
        <v>1</v>
      </c>
      <c r="G192" s="64">
        <v>124886.85</v>
      </c>
      <c r="H192" s="64">
        <v>0</v>
      </c>
      <c r="I192" s="69">
        <v>43983</v>
      </c>
      <c r="J192" s="2">
        <f t="shared" si="99"/>
        <v>124886.85</v>
      </c>
      <c r="K192" s="3">
        <f t="shared" si="100"/>
        <v>346.42676837725384</v>
      </c>
      <c r="L192" s="4" t="str">
        <f t="shared" si="101"/>
        <v>Defective CE Transit to Log</v>
      </c>
      <c r="M192" s="4">
        <f t="shared" ca="1" si="102"/>
        <v>988</v>
      </c>
      <c r="N192" s="5" t="str">
        <f t="shared" si="103"/>
        <v>ADENIYI/AYO</v>
      </c>
      <c r="O192" s="5" t="str">
        <f t="shared" ca="1" si="104"/>
        <v>Over due</v>
      </c>
      <c r="P192" s="23">
        <f t="shared" si="105"/>
        <v>346.42676837725384</v>
      </c>
      <c r="Q192" t="str">
        <f t="shared" si="106"/>
        <v>Non Expense Part</v>
      </c>
    </row>
    <row r="193" spans="1:17" x14ac:dyDescent="0.35">
      <c r="A193" s="62" t="s">
        <v>53</v>
      </c>
      <c r="B193" s="62" t="s">
        <v>147</v>
      </c>
      <c r="C193" s="62" t="s">
        <v>8</v>
      </c>
      <c r="D193" s="62" t="s">
        <v>9</v>
      </c>
      <c r="E193" s="62" t="s">
        <v>14</v>
      </c>
      <c r="F193" s="63">
        <v>1</v>
      </c>
      <c r="G193" s="64">
        <v>94734.66</v>
      </c>
      <c r="H193" s="64">
        <v>0.03</v>
      </c>
      <c r="I193" s="69">
        <v>43987</v>
      </c>
      <c r="J193" s="2">
        <f t="shared" si="99"/>
        <v>94734.66</v>
      </c>
      <c r="K193" s="3">
        <f t="shared" si="100"/>
        <v>262.78693481276008</v>
      </c>
      <c r="L193" s="4" t="str">
        <f t="shared" si="101"/>
        <v>Defective CE Transit to Log</v>
      </c>
      <c r="M193" s="4">
        <f t="shared" ca="1" si="102"/>
        <v>984</v>
      </c>
      <c r="N193" s="5" t="str">
        <f t="shared" si="103"/>
        <v>ADENIYI/AYO</v>
      </c>
      <c r="O193" s="5" t="str">
        <f t="shared" ca="1" si="104"/>
        <v>Over due</v>
      </c>
      <c r="P193" s="23">
        <f t="shared" si="105"/>
        <v>262.78685159500696</v>
      </c>
      <c r="Q193" t="str">
        <f t="shared" si="106"/>
        <v>Non Expense Part</v>
      </c>
    </row>
    <row r="194" spans="1:17" x14ac:dyDescent="0.35">
      <c r="A194" s="62" t="s">
        <v>53</v>
      </c>
      <c r="B194" s="62" t="s">
        <v>135</v>
      </c>
      <c r="C194" s="62" t="s">
        <v>8</v>
      </c>
      <c r="D194" s="62" t="s">
        <v>9</v>
      </c>
      <c r="E194" s="62" t="s">
        <v>19</v>
      </c>
      <c r="F194" s="63">
        <v>1</v>
      </c>
      <c r="G194" s="64">
        <v>20852.73</v>
      </c>
      <c r="H194" s="64">
        <v>0</v>
      </c>
      <c r="I194" s="69">
        <v>43927</v>
      </c>
      <c r="J194" s="2">
        <f t="shared" si="99"/>
        <v>20852.73</v>
      </c>
      <c r="K194" s="3">
        <f t="shared" si="100"/>
        <v>57.843911234396671</v>
      </c>
      <c r="L194" s="4" t="str">
        <f t="shared" si="101"/>
        <v>Defective CE Transit to Log</v>
      </c>
      <c r="M194" s="4">
        <f t="shared" ca="1" si="102"/>
        <v>1044</v>
      </c>
      <c r="N194" s="5" t="str">
        <f t="shared" si="103"/>
        <v>ADENIYI/AYO</v>
      </c>
      <c r="O194" s="5" t="str">
        <f t="shared" ca="1" si="104"/>
        <v>Over due</v>
      </c>
      <c r="P194" s="23">
        <f t="shared" si="105"/>
        <v>57.843911234396671</v>
      </c>
      <c r="Q194" t="str">
        <f t="shared" si="106"/>
        <v>Non Expense Part</v>
      </c>
    </row>
    <row r="195" spans="1:17" x14ac:dyDescent="0.35">
      <c r="A195" s="62" t="s">
        <v>53</v>
      </c>
      <c r="B195" s="62" t="s">
        <v>130</v>
      </c>
      <c r="C195" s="62" t="s">
        <v>8</v>
      </c>
      <c r="D195" s="62" t="s">
        <v>9</v>
      </c>
      <c r="E195" s="62" t="s">
        <v>11</v>
      </c>
      <c r="F195" s="63">
        <v>2</v>
      </c>
      <c r="G195" s="64">
        <v>102960.99</v>
      </c>
      <c r="H195" s="64">
        <v>0</v>
      </c>
      <c r="I195" s="69">
        <v>43896</v>
      </c>
      <c r="J195" s="2">
        <f t="shared" si="99"/>
        <v>205921.98</v>
      </c>
      <c r="K195" s="3">
        <f t="shared" si="100"/>
        <v>571.21214979195565</v>
      </c>
      <c r="L195" s="4" t="str">
        <f t="shared" si="101"/>
        <v>Defective CE Transit to Log</v>
      </c>
      <c r="M195" s="4">
        <f t="shared" ca="1" si="102"/>
        <v>1075</v>
      </c>
      <c r="N195" s="5" t="str">
        <f t="shared" si="103"/>
        <v>ADENIYI/AYO</v>
      </c>
      <c r="O195" s="5" t="str">
        <f t="shared" ca="1" si="104"/>
        <v>Over due</v>
      </c>
      <c r="P195" s="23">
        <f t="shared" si="105"/>
        <v>285.60607489597783</v>
      </c>
      <c r="Q195" t="str">
        <f t="shared" si="106"/>
        <v>Non Expense Part</v>
      </c>
    </row>
    <row r="196" spans="1:17" x14ac:dyDescent="0.35">
      <c r="A196" s="62" t="s">
        <v>53</v>
      </c>
      <c r="B196" s="62" t="s">
        <v>442</v>
      </c>
      <c r="C196" s="62" t="s">
        <v>8</v>
      </c>
      <c r="D196" s="62" t="s">
        <v>9</v>
      </c>
      <c r="E196" s="62" t="s">
        <v>443</v>
      </c>
      <c r="F196" s="63">
        <v>1</v>
      </c>
      <c r="G196" s="64">
        <v>140905.39000000001</v>
      </c>
      <c r="H196" s="64">
        <v>0</v>
      </c>
      <c r="I196" s="69">
        <v>43964</v>
      </c>
      <c r="J196" s="2">
        <f t="shared" si="99"/>
        <v>140905.39000000001</v>
      </c>
      <c r="K196" s="3">
        <f t="shared" si="100"/>
        <v>390.86099861303751</v>
      </c>
      <c r="L196" s="4" t="str">
        <f t="shared" si="101"/>
        <v>Defective CE Transit to Log</v>
      </c>
      <c r="M196" s="4">
        <f t="shared" ca="1" si="102"/>
        <v>1007</v>
      </c>
      <c r="N196" s="5" t="str">
        <f t="shared" si="103"/>
        <v>ADENIYI/AYO</v>
      </c>
      <c r="O196" s="5" t="str">
        <f t="shared" ca="1" si="104"/>
        <v>Over due</v>
      </c>
      <c r="P196" s="23">
        <f t="shared" si="105"/>
        <v>390.86099861303751</v>
      </c>
      <c r="Q196" t="str">
        <f t="shared" si="106"/>
        <v>Non Expense Part</v>
      </c>
    </row>
    <row r="197" spans="1:17" x14ac:dyDescent="0.35">
      <c r="A197" s="62" t="s">
        <v>53</v>
      </c>
      <c r="B197" s="62" t="s">
        <v>184</v>
      </c>
      <c r="C197" s="62" t="s">
        <v>8</v>
      </c>
      <c r="D197" s="62" t="s">
        <v>9</v>
      </c>
      <c r="E197" s="62" t="s">
        <v>185</v>
      </c>
      <c r="F197" s="63">
        <v>2</v>
      </c>
      <c r="G197" s="64">
        <v>87225.94</v>
      </c>
      <c r="H197" s="64">
        <v>0</v>
      </c>
      <c r="I197" s="69">
        <v>43983</v>
      </c>
      <c r="J197" s="2">
        <f t="shared" si="99"/>
        <v>174451.88</v>
      </c>
      <c r="K197" s="3">
        <f t="shared" si="100"/>
        <v>483.91644937586688</v>
      </c>
      <c r="L197" s="4" t="str">
        <f t="shared" si="101"/>
        <v>Defective CE Transit to Log</v>
      </c>
      <c r="M197" s="4">
        <f t="shared" ca="1" si="102"/>
        <v>988</v>
      </c>
      <c r="N197" s="5" t="str">
        <f t="shared" si="103"/>
        <v>ADENIYI/AYO</v>
      </c>
      <c r="O197" s="5" t="str">
        <f t="shared" ca="1" si="104"/>
        <v>Over due</v>
      </c>
      <c r="P197" s="23">
        <f t="shared" si="105"/>
        <v>241.95822468793344</v>
      </c>
      <c r="Q197" t="str">
        <f t="shared" si="106"/>
        <v>Non Expense Part</v>
      </c>
    </row>
    <row r="198" spans="1:17" x14ac:dyDescent="0.35">
      <c r="A198" s="62" t="s">
        <v>54</v>
      </c>
      <c r="B198" s="62" t="s">
        <v>140</v>
      </c>
      <c r="C198" s="62" t="s">
        <v>8</v>
      </c>
      <c r="D198" s="62" t="s">
        <v>9</v>
      </c>
      <c r="E198" s="62" t="s">
        <v>13</v>
      </c>
      <c r="F198" s="63">
        <v>2</v>
      </c>
      <c r="G198" s="64">
        <v>137664.66</v>
      </c>
      <c r="H198" s="64">
        <v>0.121</v>
      </c>
      <c r="I198" s="69">
        <v>43979</v>
      </c>
      <c r="J198" s="2">
        <f t="shared" si="99"/>
        <v>275329.32</v>
      </c>
      <c r="K198" s="3">
        <f t="shared" si="100"/>
        <v>763.74324826629675</v>
      </c>
      <c r="L198" s="4" t="str">
        <f t="shared" si="101"/>
        <v>Defective CE Transit to Log</v>
      </c>
      <c r="M198" s="4">
        <f t="shared" ca="1" si="102"/>
        <v>992</v>
      </c>
      <c r="N198" s="5" t="str">
        <f t="shared" si="103"/>
        <v>ADENIYI/AYO</v>
      </c>
      <c r="O198" s="5" t="str">
        <f t="shared" ca="1" si="104"/>
        <v>Over due</v>
      </c>
      <c r="P198" s="23">
        <f t="shared" si="105"/>
        <v>381.8714563106796</v>
      </c>
      <c r="Q198" t="str">
        <f t="shared" si="106"/>
        <v>Non Expense Part</v>
      </c>
    </row>
    <row r="199" spans="1:17" x14ac:dyDescent="0.35">
      <c r="A199" s="62" t="s">
        <v>54</v>
      </c>
      <c r="B199" s="62" t="s">
        <v>134</v>
      </c>
      <c r="C199" s="62" t="s">
        <v>8</v>
      </c>
      <c r="D199" s="62" t="s">
        <v>9</v>
      </c>
      <c r="E199" s="62" t="s">
        <v>18</v>
      </c>
      <c r="F199" s="63">
        <v>3</v>
      </c>
      <c r="G199" s="64">
        <v>124886.85</v>
      </c>
      <c r="H199" s="64">
        <v>0</v>
      </c>
      <c r="I199" s="69">
        <v>43969</v>
      </c>
      <c r="J199" s="2">
        <f t="shared" si="99"/>
        <v>374660.55000000005</v>
      </c>
      <c r="K199" s="3">
        <f t="shared" si="100"/>
        <v>1039.2803051317617</v>
      </c>
      <c r="L199" s="4" t="str">
        <f t="shared" si="101"/>
        <v>Defective CE Transit to Log</v>
      </c>
      <c r="M199" s="4">
        <f t="shared" ca="1" si="102"/>
        <v>1002</v>
      </c>
      <c r="N199" s="5" t="str">
        <f t="shared" si="103"/>
        <v>ADENIYI/AYO</v>
      </c>
      <c r="O199" s="5" t="str">
        <f t="shared" ca="1" si="104"/>
        <v>Over due</v>
      </c>
      <c r="P199" s="23">
        <f t="shared" si="105"/>
        <v>346.42676837725384</v>
      </c>
      <c r="Q199" t="str">
        <f t="shared" si="106"/>
        <v>Non Expense Part</v>
      </c>
    </row>
    <row r="200" spans="1:17" x14ac:dyDescent="0.35">
      <c r="A200" s="62" t="s">
        <v>54</v>
      </c>
      <c r="B200" s="62" t="s">
        <v>150</v>
      </c>
      <c r="C200" s="62" t="s">
        <v>8</v>
      </c>
      <c r="D200" s="62" t="s">
        <v>9</v>
      </c>
      <c r="E200" s="62" t="s">
        <v>34</v>
      </c>
      <c r="F200" s="63">
        <v>1</v>
      </c>
      <c r="G200" s="64">
        <v>47084.11</v>
      </c>
      <c r="H200" s="64">
        <v>0</v>
      </c>
      <c r="I200" s="69">
        <v>43971</v>
      </c>
      <c r="J200" s="2">
        <f t="shared" si="99"/>
        <v>47084.11</v>
      </c>
      <c r="K200" s="3">
        <f t="shared" si="100"/>
        <v>130.60779472954229</v>
      </c>
      <c r="L200" s="4" t="str">
        <f t="shared" si="101"/>
        <v>Defective CE Transit to Log</v>
      </c>
      <c r="M200" s="4">
        <f t="shared" ca="1" si="102"/>
        <v>1000</v>
      </c>
      <c r="N200" s="5" t="str">
        <f t="shared" si="103"/>
        <v>ADENIYI/AYO</v>
      </c>
      <c r="O200" s="5" t="str">
        <f t="shared" ca="1" si="104"/>
        <v>Over due</v>
      </c>
      <c r="P200" s="23">
        <f t="shared" si="105"/>
        <v>130.60779472954229</v>
      </c>
      <c r="Q200" t="str">
        <f t="shared" si="106"/>
        <v>Non Expense Part</v>
      </c>
    </row>
    <row r="201" spans="1:17" x14ac:dyDescent="0.35">
      <c r="A201" s="62" t="s">
        <v>54</v>
      </c>
      <c r="B201" s="62" t="s">
        <v>312</v>
      </c>
      <c r="C201" s="62" t="s">
        <v>8</v>
      </c>
      <c r="D201" s="62" t="s">
        <v>9</v>
      </c>
      <c r="E201" s="62" t="s">
        <v>313</v>
      </c>
      <c r="F201" s="63">
        <v>1</v>
      </c>
      <c r="G201" s="64">
        <v>139600.17000000001</v>
      </c>
      <c r="H201" s="64">
        <v>0</v>
      </c>
      <c r="I201" s="69">
        <v>43895</v>
      </c>
      <c r="J201" s="2">
        <f t="shared" si="99"/>
        <v>139600.17000000001</v>
      </c>
      <c r="K201" s="3">
        <f t="shared" si="100"/>
        <v>387.24041608876564</v>
      </c>
      <c r="L201" s="4" t="str">
        <f t="shared" si="101"/>
        <v>Defective CE Transit to Log</v>
      </c>
      <c r="M201" s="4">
        <f t="shared" ca="1" si="102"/>
        <v>1076</v>
      </c>
      <c r="N201" s="5" t="str">
        <f t="shared" si="103"/>
        <v>ADENIYI/AYO</v>
      </c>
      <c r="O201" s="5" t="str">
        <f t="shared" ca="1" si="104"/>
        <v>Over due</v>
      </c>
      <c r="P201" s="23">
        <f t="shared" si="105"/>
        <v>387.24041608876564</v>
      </c>
      <c r="Q201" t="str">
        <f t="shared" si="106"/>
        <v>Non Expense Part</v>
      </c>
    </row>
    <row r="202" spans="1:17" x14ac:dyDescent="0.35">
      <c r="A202" s="62" t="s">
        <v>55</v>
      </c>
      <c r="B202" s="62" t="s">
        <v>140</v>
      </c>
      <c r="C202" s="62" t="s">
        <v>8</v>
      </c>
      <c r="D202" s="62" t="s">
        <v>9</v>
      </c>
      <c r="E202" s="62" t="s">
        <v>13</v>
      </c>
      <c r="F202" s="63">
        <v>1</v>
      </c>
      <c r="G202" s="64">
        <v>137664.66</v>
      </c>
      <c r="H202" s="64">
        <v>0.121</v>
      </c>
      <c r="I202" s="69">
        <v>43990</v>
      </c>
      <c r="J202" s="2">
        <f t="shared" si="99"/>
        <v>137664.66</v>
      </c>
      <c r="K202" s="3">
        <f t="shared" si="100"/>
        <v>381.87179195561725</v>
      </c>
      <c r="L202" s="4" t="str">
        <f t="shared" si="101"/>
        <v>Defective CE Transit to Log</v>
      </c>
      <c r="M202" s="4">
        <f t="shared" ca="1" si="102"/>
        <v>981</v>
      </c>
      <c r="N202" s="5" t="str">
        <f t="shared" si="103"/>
        <v>ADENIYI/AYO</v>
      </c>
      <c r="O202" s="5" t="str">
        <f t="shared" ca="1" si="104"/>
        <v>Over due</v>
      </c>
      <c r="P202" s="23">
        <f t="shared" si="105"/>
        <v>381.8714563106796</v>
      </c>
      <c r="Q202" t="str">
        <f t="shared" si="106"/>
        <v>Non Expense Part</v>
      </c>
    </row>
    <row r="203" spans="1:17" x14ac:dyDescent="0.35">
      <c r="A203" s="62" t="s">
        <v>55</v>
      </c>
      <c r="B203" s="62" t="s">
        <v>134</v>
      </c>
      <c r="C203" s="62" t="s">
        <v>8</v>
      </c>
      <c r="D203" s="62" t="s">
        <v>9</v>
      </c>
      <c r="E203" s="62" t="s">
        <v>18</v>
      </c>
      <c r="F203" s="63">
        <v>3</v>
      </c>
      <c r="G203" s="64">
        <v>124886.85</v>
      </c>
      <c r="H203" s="64">
        <v>0</v>
      </c>
      <c r="I203" s="69">
        <v>43984</v>
      </c>
      <c r="J203" s="2">
        <f t="shared" si="99"/>
        <v>374660.55000000005</v>
      </c>
      <c r="K203" s="3">
        <f t="shared" si="100"/>
        <v>1039.2803051317617</v>
      </c>
      <c r="L203" s="4" t="str">
        <f t="shared" si="101"/>
        <v>Defective CE Transit to Log</v>
      </c>
      <c r="M203" s="4">
        <f t="shared" ca="1" si="102"/>
        <v>987</v>
      </c>
      <c r="N203" s="5" t="str">
        <f t="shared" si="103"/>
        <v>ADENIYI/AYO</v>
      </c>
      <c r="O203" s="5" t="str">
        <f t="shared" ca="1" si="104"/>
        <v>Over due</v>
      </c>
      <c r="P203" s="23">
        <f t="shared" si="105"/>
        <v>346.42676837725384</v>
      </c>
      <c r="Q203" t="str">
        <f t="shared" si="106"/>
        <v>Non Expense Part</v>
      </c>
    </row>
    <row r="204" spans="1:17" x14ac:dyDescent="0.35">
      <c r="A204" s="62" t="s">
        <v>55</v>
      </c>
      <c r="B204" s="62" t="s">
        <v>227</v>
      </c>
      <c r="C204" s="62" t="s">
        <v>8</v>
      </c>
      <c r="D204" s="62" t="s">
        <v>9</v>
      </c>
      <c r="E204" s="62" t="s">
        <v>228</v>
      </c>
      <c r="F204" s="63">
        <v>1</v>
      </c>
      <c r="G204" s="64">
        <v>17237.07</v>
      </c>
      <c r="H204" s="64">
        <v>0</v>
      </c>
      <c r="I204" s="69">
        <v>43970</v>
      </c>
      <c r="J204" s="2">
        <f t="shared" si="99"/>
        <v>17237.07</v>
      </c>
      <c r="K204" s="3">
        <f t="shared" si="100"/>
        <v>47.814341192787793</v>
      </c>
      <c r="L204" s="4" t="str">
        <f t="shared" si="101"/>
        <v>Defective CE Transit to Log</v>
      </c>
      <c r="M204" s="4">
        <f t="shared" ca="1" si="102"/>
        <v>1001</v>
      </c>
      <c r="N204" s="5" t="str">
        <f t="shared" si="103"/>
        <v>ADENIYI/AYO</v>
      </c>
      <c r="O204" s="5" t="str">
        <f t="shared" ca="1" si="104"/>
        <v>Over due</v>
      </c>
      <c r="P204" s="23">
        <f t="shared" si="105"/>
        <v>47.814341192787793</v>
      </c>
      <c r="Q204" t="str">
        <f t="shared" si="106"/>
        <v>Non Expense Part</v>
      </c>
    </row>
    <row r="205" spans="1:17" x14ac:dyDescent="0.35">
      <c r="A205" s="62" t="s">
        <v>55</v>
      </c>
      <c r="B205" s="62" t="s">
        <v>150</v>
      </c>
      <c r="C205" s="62" t="s">
        <v>8</v>
      </c>
      <c r="D205" s="62" t="s">
        <v>9</v>
      </c>
      <c r="E205" s="62" t="s">
        <v>34</v>
      </c>
      <c r="F205" s="63">
        <v>1</v>
      </c>
      <c r="G205" s="64">
        <v>47084.11</v>
      </c>
      <c r="H205" s="64">
        <v>0</v>
      </c>
      <c r="I205" s="69">
        <v>43970</v>
      </c>
      <c r="J205" s="2">
        <f t="shared" si="99"/>
        <v>47084.11</v>
      </c>
      <c r="K205" s="3">
        <f t="shared" si="100"/>
        <v>130.60779472954229</v>
      </c>
      <c r="L205" s="4" t="str">
        <f t="shared" si="101"/>
        <v>Defective CE Transit to Log</v>
      </c>
      <c r="M205" s="4">
        <f t="shared" ca="1" si="102"/>
        <v>1001</v>
      </c>
      <c r="N205" s="5" t="str">
        <f t="shared" si="103"/>
        <v>ADENIYI/AYO</v>
      </c>
      <c r="O205" s="5" t="str">
        <f t="shared" ca="1" si="104"/>
        <v>Over due</v>
      </c>
      <c r="P205" s="23">
        <f t="shared" si="105"/>
        <v>130.60779472954229</v>
      </c>
      <c r="Q205" t="str">
        <f t="shared" si="106"/>
        <v>Non Expense Part</v>
      </c>
    </row>
    <row r="206" spans="1:17" x14ac:dyDescent="0.35">
      <c r="A206" s="62" t="s">
        <v>55</v>
      </c>
      <c r="B206" s="62" t="s">
        <v>378</v>
      </c>
      <c r="C206" s="62" t="s">
        <v>8</v>
      </c>
      <c r="D206" s="62" t="s">
        <v>9</v>
      </c>
      <c r="E206" s="62" t="s">
        <v>379</v>
      </c>
      <c r="F206" s="63">
        <v>1</v>
      </c>
      <c r="G206" s="64">
        <v>62435.33</v>
      </c>
      <c r="H206" s="64">
        <v>0</v>
      </c>
      <c r="I206" s="69">
        <v>43973</v>
      </c>
      <c r="J206" s="2">
        <f t="shared" si="99"/>
        <v>62435.33</v>
      </c>
      <c r="K206" s="3">
        <f t="shared" si="100"/>
        <v>173.19092926490984</v>
      </c>
      <c r="L206" s="4" t="str">
        <f t="shared" si="101"/>
        <v>Defective CE Transit to Log</v>
      </c>
      <c r="M206" s="4">
        <f t="shared" ca="1" si="102"/>
        <v>998</v>
      </c>
      <c r="N206" s="5" t="str">
        <f t="shared" si="103"/>
        <v>ADENIYI/AYO</v>
      </c>
      <c r="O206" s="5" t="str">
        <f t="shared" ca="1" si="104"/>
        <v>Over due</v>
      </c>
      <c r="P206" s="23">
        <f t="shared" si="105"/>
        <v>173.19092926490984</v>
      </c>
      <c r="Q206" t="str">
        <f t="shared" si="106"/>
        <v>Non Expense Part</v>
      </c>
    </row>
    <row r="207" spans="1:17" x14ac:dyDescent="0.35">
      <c r="A207" s="62" t="s">
        <v>55</v>
      </c>
      <c r="B207" s="62" t="s">
        <v>144</v>
      </c>
      <c r="C207" s="62" t="s">
        <v>8</v>
      </c>
      <c r="D207" s="62" t="s">
        <v>9</v>
      </c>
      <c r="E207" s="62" t="s">
        <v>28</v>
      </c>
      <c r="F207" s="63">
        <v>1</v>
      </c>
      <c r="G207" s="64">
        <v>59967.21</v>
      </c>
      <c r="H207" s="64">
        <v>0</v>
      </c>
      <c r="I207" s="69">
        <v>43986</v>
      </c>
      <c r="J207" s="2">
        <f t="shared" si="99"/>
        <v>59967.21</v>
      </c>
      <c r="K207" s="3">
        <f t="shared" si="100"/>
        <v>166.34454923717058</v>
      </c>
      <c r="L207" s="4" t="str">
        <f t="shared" si="101"/>
        <v>Defective CE Transit to Log</v>
      </c>
      <c r="M207" s="4">
        <f t="shared" ca="1" si="102"/>
        <v>985</v>
      </c>
      <c r="N207" s="5" t="str">
        <f t="shared" si="103"/>
        <v>ADENIYI/AYO</v>
      </c>
      <c r="O207" s="5" t="str">
        <f t="shared" ca="1" si="104"/>
        <v>Over due</v>
      </c>
      <c r="P207" s="23">
        <f t="shared" si="105"/>
        <v>166.34454923717058</v>
      </c>
      <c r="Q207" t="str">
        <f t="shared" si="106"/>
        <v>Non Expense Part</v>
      </c>
    </row>
    <row r="208" spans="1:17" x14ac:dyDescent="0.35">
      <c r="A208" s="62" t="s">
        <v>56</v>
      </c>
      <c r="B208" s="62" t="s">
        <v>147</v>
      </c>
      <c r="C208" s="62" t="s">
        <v>8</v>
      </c>
      <c r="D208" s="62" t="s">
        <v>9</v>
      </c>
      <c r="E208" s="62" t="s">
        <v>14</v>
      </c>
      <c r="F208" s="63">
        <v>1</v>
      </c>
      <c r="G208" s="64">
        <v>94734.66</v>
      </c>
      <c r="H208" s="64">
        <v>0.03</v>
      </c>
      <c r="I208" s="69">
        <v>43985</v>
      </c>
      <c r="J208" s="2">
        <f t="shared" si="99"/>
        <v>94734.66</v>
      </c>
      <c r="K208" s="3">
        <f t="shared" si="100"/>
        <v>262.78693481276008</v>
      </c>
      <c r="L208" s="4" t="str">
        <f t="shared" si="101"/>
        <v>Defective CE Transit to Log</v>
      </c>
      <c r="M208" s="4">
        <f t="shared" ca="1" si="102"/>
        <v>986</v>
      </c>
      <c r="N208" s="5" t="str">
        <f t="shared" si="103"/>
        <v>ADENIYI/AYO</v>
      </c>
      <c r="O208" s="5" t="str">
        <f t="shared" ca="1" si="104"/>
        <v>Over due</v>
      </c>
      <c r="P208" s="23">
        <f t="shared" si="105"/>
        <v>262.78685159500696</v>
      </c>
      <c r="Q208" t="str">
        <f t="shared" si="106"/>
        <v>Non Expense Part</v>
      </c>
    </row>
    <row r="209" spans="1:17" x14ac:dyDescent="0.35">
      <c r="A209" s="62" t="s">
        <v>56</v>
      </c>
      <c r="B209" s="62" t="s">
        <v>184</v>
      </c>
      <c r="C209" s="62" t="s">
        <v>8</v>
      </c>
      <c r="D209" s="62" t="s">
        <v>9</v>
      </c>
      <c r="E209" s="62" t="s">
        <v>185</v>
      </c>
      <c r="F209" s="63">
        <v>1</v>
      </c>
      <c r="G209" s="64">
        <v>87225.94</v>
      </c>
      <c r="H209" s="64">
        <v>0</v>
      </c>
      <c r="I209" s="69">
        <v>43917</v>
      </c>
      <c r="J209" s="2">
        <f t="shared" si="99"/>
        <v>87225.94</v>
      </c>
      <c r="K209" s="3">
        <f t="shared" si="100"/>
        <v>241.95822468793344</v>
      </c>
      <c r="L209" s="4" t="str">
        <f t="shared" si="101"/>
        <v>Defective CE Transit to Log</v>
      </c>
      <c r="M209" s="4">
        <f t="shared" ca="1" si="102"/>
        <v>1054</v>
      </c>
      <c r="N209" s="5" t="str">
        <f t="shared" si="103"/>
        <v>ADENIYI/AYO</v>
      </c>
      <c r="O209" s="5" t="str">
        <f t="shared" ca="1" si="104"/>
        <v>Over due</v>
      </c>
      <c r="P209" s="23">
        <f t="shared" si="105"/>
        <v>241.95822468793344</v>
      </c>
      <c r="Q209" t="str">
        <f t="shared" si="106"/>
        <v>Non Expense Part</v>
      </c>
    </row>
    <row r="210" spans="1:17" x14ac:dyDescent="0.35">
      <c r="A210" s="62" t="s">
        <v>57</v>
      </c>
      <c r="B210" s="62" t="s">
        <v>134</v>
      </c>
      <c r="C210" s="62" t="s">
        <v>8</v>
      </c>
      <c r="D210" s="62" t="s">
        <v>9</v>
      </c>
      <c r="E210" s="62" t="s">
        <v>18</v>
      </c>
      <c r="F210" s="63">
        <v>2</v>
      </c>
      <c r="G210" s="64">
        <v>124886.85</v>
      </c>
      <c r="H210" s="64">
        <v>0</v>
      </c>
      <c r="I210" s="69">
        <v>43990</v>
      </c>
      <c r="J210" s="2">
        <f t="shared" si="99"/>
        <v>249773.7</v>
      </c>
      <c r="K210" s="3">
        <f t="shared" si="100"/>
        <v>692.85353675450767</v>
      </c>
      <c r="L210" s="4" t="str">
        <f t="shared" si="101"/>
        <v>Defective CE Transit to Log</v>
      </c>
      <c r="M210" s="4">
        <f t="shared" ca="1" si="102"/>
        <v>981</v>
      </c>
      <c r="N210" s="5" t="str">
        <f t="shared" si="103"/>
        <v>ADENIYI/AYO</v>
      </c>
      <c r="O210" s="5" t="str">
        <f t="shared" ca="1" si="104"/>
        <v>Over due</v>
      </c>
      <c r="P210" s="23">
        <f t="shared" si="105"/>
        <v>346.42676837725384</v>
      </c>
      <c r="Q210" t="str">
        <f t="shared" si="106"/>
        <v>Non Expense Part</v>
      </c>
    </row>
    <row r="211" spans="1:17" x14ac:dyDescent="0.35">
      <c r="A211" s="62" t="s">
        <v>57</v>
      </c>
      <c r="B211" s="62" t="s">
        <v>312</v>
      </c>
      <c r="C211" s="62" t="s">
        <v>8</v>
      </c>
      <c r="D211" s="62" t="s">
        <v>9</v>
      </c>
      <c r="E211" s="62" t="s">
        <v>313</v>
      </c>
      <c r="F211" s="63">
        <v>1</v>
      </c>
      <c r="G211" s="64">
        <v>139600.17000000001</v>
      </c>
      <c r="H211" s="64">
        <v>0</v>
      </c>
      <c r="I211" s="69">
        <v>43986</v>
      </c>
      <c r="J211" s="2">
        <f t="shared" si="99"/>
        <v>139600.17000000001</v>
      </c>
      <c r="K211" s="3">
        <f t="shared" si="100"/>
        <v>387.24041608876564</v>
      </c>
      <c r="L211" s="4" t="str">
        <f t="shared" si="101"/>
        <v>Defective CE Transit to Log</v>
      </c>
      <c r="M211" s="4">
        <f t="shared" ca="1" si="102"/>
        <v>985</v>
      </c>
      <c r="N211" s="5" t="str">
        <f t="shared" si="103"/>
        <v>ADENIYI/AYO</v>
      </c>
      <c r="O211" s="5" t="str">
        <f t="shared" ca="1" si="104"/>
        <v>Over due</v>
      </c>
      <c r="P211" s="23">
        <f t="shared" si="105"/>
        <v>387.24041608876564</v>
      </c>
      <c r="Q211" t="str">
        <f t="shared" si="106"/>
        <v>Non Expense Part</v>
      </c>
    </row>
    <row r="212" spans="1:17" x14ac:dyDescent="0.35">
      <c r="A212" s="62" t="s">
        <v>57</v>
      </c>
      <c r="B212" s="62" t="s">
        <v>144</v>
      </c>
      <c r="C212" s="62" t="s">
        <v>8</v>
      </c>
      <c r="D212" s="62" t="s">
        <v>9</v>
      </c>
      <c r="E212" s="62" t="s">
        <v>28</v>
      </c>
      <c r="F212" s="63">
        <v>2</v>
      </c>
      <c r="G212" s="64">
        <v>59967.21</v>
      </c>
      <c r="H212" s="64">
        <v>0</v>
      </c>
      <c r="I212" s="69">
        <v>43986</v>
      </c>
      <c r="J212" s="2">
        <f t="shared" si="99"/>
        <v>119934.42</v>
      </c>
      <c r="K212" s="3">
        <f t="shared" si="100"/>
        <v>332.68909847434117</v>
      </c>
      <c r="L212" s="4" t="str">
        <f t="shared" si="101"/>
        <v>Defective CE Transit to Log</v>
      </c>
      <c r="M212" s="4">
        <f t="shared" ca="1" si="102"/>
        <v>985</v>
      </c>
      <c r="N212" s="5" t="str">
        <f t="shared" si="103"/>
        <v>ADENIYI/AYO</v>
      </c>
      <c r="O212" s="5" t="str">
        <f t="shared" ca="1" si="104"/>
        <v>Over due</v>
      </c>
      <c r="P212" s="23">
        <f t="shared" si="105"/>
        <v>166.34454923717058</v>
      </c>
      <c r="Q212" t="str">
        <f t="shared" si="106"/>
        <v>Non Expense Part</v>
      </c>
    </row>
    <row r="213" spans="1:17" x14ac:dyDescent="0.35">
      <c r="A213" s="62" t="s">
        <v>57</v>
      </c>
      <c r="B213" s="62" t="s">
        <v>184</v>
      </c>
      <c r="C213" s="62" t="s">
        <v>8</v>
      </c>
      <c r="D213" s="62" t="s">
        <v>9</v>
      </c>
      <c r="E213" s="62" t="s">
        <v>185</v>
      </c>
      <c r="F213" s="63">
        <v>1</v>
      </c>
      <c r="G213" s="64">
        <v>87225.94</v>
      </c>
      <c r="H213" s="64">
        <v>0</v>
      </c>
      <c r="I213" s="69">
        <v>43843</v>
      </c>
      <c r="J213" s="2">
        <f t="shared" si="99"/>
        <v>87225.94</v>
      </c>
      <c r="K213" s="3">
        <f t="shared" si="100"/>
        <v>241.95822468793344</v>
      </c>
      <c r="L213" s="4" t="str">
        <f t="shared" si="101"/>
        <v>Defective CE Transit to Log</v>
      </c>
      <c r="M213" s="4">
        <f t="shared" ca="1" si="102"/>
        <v>1128</v>
      </c>
      <c r="N213" s="5" t="str">
        <f t="shared" si="103"/>
        <v>ADENIYI/AYO</v>
      </c>
      <c r="O213" s="5" t="str">
        <f t="shared" ca="1" si="104"/>
        <v>Over due</v>
      </c>
      <c r="P213" s="23">
        <f t="shared" si="105"/>
        <v>241.95822468793344</v>
      </c>
      <c r="Q213" t="str">
        <f t="shared" si="106"/>
        <v>Non Expense Part</v>
      </c>
    </row>
    <row r="214" spans="1:17" x14ac:dyDescent="0.35">
      <c r="A214" s="62" t="s">
        <v>58</v>
      </c>
      <c r="B214" s="62" t="s">
        <v>134</v>
      </c>
      <c r="C214" s="62" t="s">
        <v>8</v>
      </c>
      <c r="D214" s="62" t="s">
        <v>9</v>
      </c>
      <c r="E214" s="62" t="s">
        <v>18</v>
      </c>
      <c r="F214" s="63">
        <v>4</v>
      </c>
      <c r="G214" s="64">
        <v>124886.85</v>
      </c>
      <c r="H214" s="64">
        <v>0</v>
      </c>
      <c r="I214" s="69">
        <v>43983</v>
      </c>
      <c r="J214" s="2">
        <f t="shared" si="99"/>
        <v>499547.4</v>
      </c>
      <c r="K214" s="3">
        <f t="shared" si="100"/>
        <v>1385.7070735090153</v>
      </c>
      <c r="L214" s="4" t="str">
        <f t="shared" si="101"/>
        <v>Defective CE Transit to Log</v>
      </c>
      <c r="M214" s="4">
        <f t="shared" ca="1" si="102"/>
        <v>988</v>
      </c>
      <c r="N214" s="5" t="str">
        <f t="shared" si="103"/>
        <v>ADENIYI/AYO</v>
      </c>
      <c r="O214" s="5" t="str">
        <f t="shared" ca="1" si="104"/>
        <v>Over due</v>
      </c>
      <c r="P214" s="23">
        <f t="shared" si="105"/>
        <v>346.42676837725384</v>
      </c>
      <c r="Q214" t="str">
        <f t="shared" si="106"/>
        <v>Non Expense Part</v>
      </c>
    </row>
    <row r="215" spans="1:17" x14ac:dyDescent="0.35">
      <c r="A215" s="62" t="s">
        <v>58</v>
      </c>
      <c r="B215" s="62" t="s">
        <v>130</v>
      </c>
      <c r="C215" s="62" t="s">
        <v>8</v>
      </c>
      <c r="D215" s="62" t="s">
        <v>9</v>
      </c>
      <c r="E215" s="62" t="s">
        <v>11</v>
      </c>
      <c r="F215" s="63">
        <v>1</v>
      </c>
      <c r="G215" s="64">
        <v>102960.99</v>
      </c>
      <c r="H215" s="64">
        <v>0</v>
      </c>
      <c r="I215" s="69">
        <v>43906</v>
      </c>
      <c r="J215" s="2">
        <f t="shared" si="99"/>
        <v>102960.99</v>
      </c>
      <c r="K215" s="3">
        <f t="shared" si="100"/>
        <v>285.60607489597783</v>
      </c>
      <c r="L215" s="4" t="str">
        <f t="shared" si="101"/>
        <v>Defective CE Transit to Log</v>
      </c>
      <c r="M215" s="4">
        <f t="shared" ca="1" si="102"/>
        <v>1065</v>
      </c>
      <c r="N215" s="5" t="str">
        <f t="shared" si="103"/>
        <v>ADENIYI/AYO</v>
      </c>
      <c r="O215" s="5" t="str">
        <f t="shared" ca="1" si="104"/>
        <v>Over due</v>
      </c>
      <c r="P215" s="23">
        <f t="shared" si="105"/>
        <v>285.60607489597783</v>
      </c>
      <c r="Q215" t="str">
        <f t="shared" si="106"/>
        <v>Non Expense Part</v>
      </c>
    </row>
    <row r="216" spans="1:17" x14ac:dyDescent="0.35">
      <c r="A216" s="62" t="s">
        <v>58</v>
      </c>
      <c r="B216" s="62" t="s">
        <v>241</v>
      </c>
      <c r="C216" s="62" t="s">
        <v>8</v>
      </c>
      <c r="D216" s="62" t="s">
        <v>9</v>
      </c>
      <c r="E216" s="62" t="s">
        <v>242</v>
      </c>
      <c r="F216" s="63">
        <v>1</v>
      </c>
      <c r="G216" s="64">
        <v>37661.660000000003</v>
      </c>
      <c r="H216" s="64">
        <v>0</v>
      </c>
      <c r="I216" s="69">
        <v>43872</v>
      </c>
      <c r="J216" s="2">
        <f t="shared" si="99"/>
        <v>37661.660000000003</v>
      </c>
      <c r="K216" s="3">
        <f t="shared" si="100"/>
        <v>104.47062413314842</v>
      </c>
      <c r="L216" s="4" t="str">
        <f t="shared" si="101"/>
        <v>Defective CE Transit to Log</v>
      </c>
      <c r="M216" s="4">
        <f t="shared" ca="1" si="102"/>
        <v>1099</v>
      </c>
      <c r="N216" s="5" t="str">
        <f t="shared" si="103"/>
        <v>ADENIYI/AYO</v>
      </c>
      <c r="O216" s="5" t="str">
        <f t="shared" ca="1" si="104"/>
        <v>Over due</v>
      </c>
      <c r="P216" s="23">
        <f t="shared" si="105"/>
        <v>104.47062413314842</v>
      </c>
      <c r="Q216" t="str">
        <f t="shared" si="106"/>
        <v>Non Expense Part</v>
      </c>
    </row>
    <row r="217" spans="1:17" x14ac:dyDescent="0.35">
      <c r="A217" s="62" t="s">
        <v>58</v>
      </c>
      <c r="B217" s="62" t="s">
        <v>193</v>
      </c>
      <c r="C217" s="62" t="s">
        <v>8</v>
      </c>
      <c r="D217" s="62" t="s">
        <v>9</v>
      </c>
      <c r="E217" s="62" t="s">
        <v>32</v>
      </c>
      <c r="F217" s="63">
        <v>1</v>
      </c>
      <c r="G217" s="64">
        <v>137097.72</v>
      </c>
      <c r="H217" s="64">
        <v>0</v>
      </c>
      <c r="I217" s="69">
        <v>43606</v>
      </c>
      <c r="J217" s="2">
        <f t="shared" si="99"/>
        <v>137097.72</v>
      </c>
      <c r="K217" s="3">
        <f t="shared" si="100"/>
        <v>380.29880721220525</v>
      </c>
      <c r="L217" s="4" t="str">
        <f t="shared" si="101"/>
        <v>Defective CE Transit to Log</v>
      </c>
      <c r="M217" s="4">
        <f t="shared" ca="1" si="102"/>
        <v>1365</v>
      </c>
      <c r="N217" s="5" t="str">
        <f t="shared" si="103"/>
        <v>ADENIYI/AYO</v>
      </c>
      <c r="O217" s="5" t="str">
        <f t="shared" ca="1" si="104"/>
        <v>Over due</v>
      </c>
      <c r="P217" s="23">
        <f t="shared" si="105"/>
        <v>380.29880721220525</v>
      </c>
      <c r="Q217" t="str">
        <f t="shared" si="106"/>
        <v>Non Expense Part</v>
      </c>
    </row>
    <row r="218" spans="1:17" x14ac:dyDescent="0.35">
      <c r="A218" s="62" t="s">
        <v>59</v>
      </c>
      <c r="B218" s="62" t="s">
        <v>184</v>
      </c>
      <c r="C218" s="62" t="s">
        <v>8</v>
      </c>
      <c r="D218" s="62" t="s">
        <v>9</v>
      </c>
      <c r="E218" s="62" t="s">
        <v>185</v>
      </c>
      <c r="F218" s="63">
        <v>1</v>
      </c>
      <c r="G218" s="64">
        <v>87225.94</v>
      </c>
      <c r="H218" s="64">
        <v>0</v>
      </c>
      <c r="I218" s="69">
        <v>43865</v>
      </c>
      <c r="J218" s="2">
        <f t="shared" ref="J218:J243" si="107">F218*G218</f>
        <v>87225.94</v>
      </c>
      <c r="K218" s="3">
        <f t="shared" ref="K218:K243" si="108">IF(J218="",(H218/$F$10),((J218+H218)/$F$10))</f>
        <v>241.95822468793344</v>
      </c>
      <c r="L218" s="4" t="str">
        <f t="shared" ref="L218:L243" si="109">IF(A218="","",IF(LEFT(A218,1)="T","Good Transit to CE",IF(LEFT(A218,4)="DEF4","Defective From FSL to Log",IF(LEFT(A218,2)="00","FSL to FSL",IF(OR(LEFT(A218,1)="0",LEFT(A218,1)="O"),"OBF - CE transit to Log",IF(LEFT(A218,1)="D","Defective CE Transit to Log",IF(LEFT(A218,1)="G","Good CE transit to Log",IF(A218="WH1","NTS - FSL to Log","FSL to FSL"))))))))</f>
        <v>Defective CE Transit to Log</v>
      </c>
      <c r="M218" s="4">
        <f t="shared" ref="M218:M243" ca="1" si="110">IF(I218="","",TODAY()-I218)</f>
        <v>1106</v>
      </c>
      <c r="N218" s="5" t="str">
        <f t="shared" ref="N218:N243" si="111">IF(L218="","",VLOOKUP(L218,$B$2:$E$8,4,0))</f>
        <v>ADENIYI/AYO</v>
      </c>
      <c r="O218" s="5" t="str">
        <f t="shared" ref="O218:O243" ca="1" si="112">IF(B218="","",IF(AND(L218="FSL to FSL",M218&lt;=3),"Within Aging",IF(AND(L218="NTS - FSL to Log",M218&lt;=3),"Within Aging",IF(AND(L218="Defective From FSL to Log",M218&lt;=3),"Within Aging",IF(AND(L218="Defective CE Transit to Log",M218&lt;=7),"Within Aging",IF(AND(L218="OBF - CE transit to Log",M218&lt;=7),"Within Aging",IF(AND(L218="Good CE transit to Log",L218&lt;=3),"Within Aging",IF(AND(L218="Good Transit to CE",L218&lt;=3),"Within Aging","Over due"))))))))</f>
        <v>Over due</v>
      </c>
      <c r="P218" s="23">
        <f t="shared" ref="P218:P243" si="113">G218/F$10</f>
        <v>241.95822468793344</v>
      </c>
      <c r="Q218" t="str">
        <f t="shared" ref="Q218:Q243" si="114">IF(AND(C218="N",P218&lt;=5),"Expense Part","Non Expense Part")</f>
        <v>Non Expense Part</v>
      </c>
    </row>
    <row r="219" spans="1:17" x14ac:dyDescent="0.35">
      <c r="A219" s="62" t="s">
        <v>60</v>
      </c>
      <c r="B219" s="62" t="s">
        <v>140</v>
      </c>
      <c r="C219" s="62" t="s">
        <v>8</v>
      </c>
      <c r="D219" s="62" t="s">
        <v>9</v>
      </c>
      <c r="E219" s="62" t="s">
        <v>13</v>
      </c>
      <c r="F219" s="63">
        <v>3</v>
      </c>
      <c r="G219" s="64">
        <v>137664.66</v>
      </c>
      <c r="H219" s="64">
        <v>0.121</v>
      </c>
      <c r="I219" s="69">
        <v>43990</v>
      </c>
      <c r="J219" s="2">
        <f t="shared" si="107"/>
        <v>412993.98</v>
      </c>
      <c r="K219" s="3">
        <f t="shared" si="108"/>
        <v>1145.6147045769762</v>
      </c>
      <c r="L219" s="4" t="str">
        <f t="shared" si="109"/>
        <v>Defective CE Transit to Log</v>
      </c>
      <c r="M219" s="4">
        <f t="shared" ca="1" si="110"/>
        <v>981</v>
      </c>
      <c r="N219" s="5" t="str">
        <f t="shared" si="111"/>
        <v>ADENIYI/AYO</v>
      </c>
      <c r="O219" s="5" t="str">
        <f t="shared" ca="1" si="112"/>
        <v>Over due</v>
      </c>
      <c r="P219" s="23">
        <f t="shared" si="113"/>
        <v>381.8714563106796</v>
      </c>
      <c r="Q219" t="str">
        <f t="shared" si="114"/>
        <v>Non Expense Part</v>
      </c>
    </row>
    <row r="220" spans="1:17" x14ac:dyDescent="0.35">
      <c r="A220" s="62" t="s">
        <v>60</v>
      </c>
      <c r="B220" s="62" t="s">
        <v>134</v>
      </c>
      <c r="C220" s="62" t="s">
        <v>8</v>
      </c>
      <c r="D220" s="62" t="s">
        <v>9</v>
      </c>
      <c r="E220" s="62" t="s">
        <v>18</v>
      </c>
      <c r="F220" s="63">
        <v>6</v>
      </c>
      <c r="G220" s="64">
        <v>124886.85</v>
      </c>
      <c r="H220" s="64">
        <v>0</v>
      </c>
      <c r="I220" s="69">
        <v>43985</v>
      </c>
      <c r="J220" s="2">
        <f t="shared" si="107"/>
        <v>749321.10000000009</v>
      </c>
      <c r="K220" s="3">
        <f t="shared" si="108"/>
        <v>2078.5606102635234</v>
      </c>
      <c r="L220" s="4" t="str">
        <f t="shared" si="109"/>
        <v>Defective CE Transit to Log</v>
      </c>
      <c r="M220" s="4">
        <f t="shared" ca="1" si="110"/>
        <v>986</v>
      </c>
      <c r="N220" s="5" t="str">
        <f t="shared" si="111"/>
        <v>ADENIYI/AYO</v>
      </c>
      <c r="O220" s="5" t="str">
        <f t="shared" ca="1" si="112"/>
        <v>Over due</v>
      </c>
      <c r="P220" s="23">
        <f t="shared" si="113"/>
        <v>346.42676837725384</v>
      </c>
      <c r="Q220" t="str">
        <f t="shared" si="114"/>
        <v>Non Expense Part</v>
      </c>
    </row>
    <row r="221" spans="1:17" x14ac:dyDescent="0.35">
      <c r="A221" s="62" t="s">
        <v>60</v>
      </c>
      <c r="B221" s="62" t="s">
        <v>147</v>
      </c>
      <c r="C221" s="62" t="s">
        <v>8</v>
      </c>
      <c r="D221" s="62" t="s">
        <v>9</v>
      </c>
      <c r="E221" s="62" t="s">
        <v>14</v>
      </c>
      <c r="F221" s="63">
        <v>2</v>
      </c>
      <c r="G221" s="64">
        <v>94734.66</v>
      </c>
      <c r="H221" s="64">
        <v>0.03</v>
      </c>
      <c r="I221" s="69">
        <v>43978</v>
      </c>
      <c r="J221" s="2">
        <f t="shared" si="107"/>
        <v>189469.32</v>
      </c>
      <c r="K221" s="3">
        <f t="shared" si="108"/>
        <v>525.57378640776699</v>
      </c>
      <c r="L221" s="4" t="str">
        <f t="shared" si="109"/>
        <v>Defective CE Transit to Log</v>
      </c>
      <c r="M221" s="4">
        <f t="shared" ca="1" si="110"/>
        <v>993</v>
      </c>
      <c r="N221" s="5" t="str">
        <f t="shared" si="111"/>
        <v>ADENIYI/AYO</v>
      </c>
      <c r="O221" s="5" t="str">
        <f t="shared" ca="1" si="112"/>
        <v>Over due</v>
      </c>
      <c r="P221" s="23">
        <f t="shared" si="113"/>
        <v>262.78685159500696</v>
      </c>
      <c r="Q221" t="str">
        <f t="shared" si="114"/>
        <v>Non Expense Part</v>
      </c>
    </row>
    <row r="222" spans="1:17" x14ac:dyDescent="0.35">
      <c r="A222" s="62" t="s">
        <v>60</v>
      </c>
      <c r="B222" s="62" t="s">
        <v>184</v>
      </c>
      <c r="C222" s="62" t="s">
        <v>8</v>
      </c>
      <c r="D222" s="62" t="s">
        <v>9</v>
      </c>
      <c r="E222" s="62" t="s">
        <v>185</v>
      </c>
      <c r="F222" s="63">
        <v>1</v>
      </c>
      <c r="G222" s="64">
        <v>87225.94</v>
      </c>
      <c r="H222" s="64">
        <v>0</v>
      </c>
      <c r="I222" s="69">
        <v>43973</v>
      </c>
      <c r="J222" s="2">
        <f t="shared" si="107"/>
        <v>87225.94</v>
      </c>
      <c r="K222" s="3">
        <f t="shared" si="108"/>
        <v>241.95822468793344</v>
      </c>
      <c r="L222" s="4" t="str">
        <f t="shared" si="109"/>
        <v>Defective CE Transit to Log</v>
      </c>
      <c r="M222" s="4">
        <f t="shared" ca="1" si="110"/>
        <v>998</v>
      </c>
      <c r="N222" s="5" t="str">
        <f t="shared" si="111"/>
        <v>ADENIYI/AYO</v>
      </c>
      <c r="O222" s="5" t="str">
        <f t="shared" ca="1" si="112"/>
        <v>Over due</v>
      </c>
      <c r="P222" s="23">
        <f t="shared" si="113"/>
        <v>241.95822468793344</v>
      </c>
      <c r="Q222" t="str">
        <f t="shared" si="114"/>
        <v>Non Expense Part</v>
      </c>
    </row>
    <row r="223" spans="1:17" x14ac:dyDescent="0.35">
      <c r="A223" s="62" t="s">
        <v>61</v>
      </c>
      <c r="B223" s="62" t="s">
        <v>149</v>
      </c>
      <c r="C223" s="62" t="s">
        <v>8</v>
      </c>
      <c r="D223" s="62" t="s">
        <v>9</v>
      </c>
      <c r="E223" s="62" t="s">
        <v>14</v>
      </c>
      <c r="F223" s="63">
        <v>1</v>
      </c>
      <c r="G223" s="64">
        <v>155657.12</v>
      </c>
      <c r="H223" s="64">
        <v>3.9E-2</v>
      </c>
      <c r="I223" s="69">
        <v>43957</v>
      </c>
      <c r="J223" s="2">
        <f t="shared" si="107"/>
        <v>155657.12</v>
      </c>
      <c r="K223" s="3">
        <f t="shared" si="108"/>
        <v>431.78130097087376</v>
      </c>
      <c r="L223" s="4" t="str">
        <f t="shared" si="109"/>
        <v>Defective CE Transit to Log</v>
      </c>
      <c r="M223" s="4">
        <f t="shared" ca="1" si="110"/>
        <v>1014</v>
      </c>
      <c r="N223" s="5" t="str">
        <f t="shared" si="111"/>
        <v>ADENIYI/AYO</v>
      </c>
      <c r="O223" s="5" t="str">
        <f t="shared" ca="1" si="112"/>
        <v>Over due</v>
      </c>
      <c r="P223" s="23">
        <f t="shared" si="113"/>
        <v>431.78119278779474</v>
      </c>
      <c r="Q223" t="str">
        <f t="shared" si="114"/>
        <v>Non Expense Part</v>
      </c>
    </row>
    <row r="224" spans="1:17" x14ac:dyDescent="0.35">
      <c r="A224" s="62" t="s">
        <v>61</v>
      </c>
      <c r="B224" s="62" t="s">
        <v>140</v>
      </c>
      <c r="C224" s="62" t="s">
        <v>8</v>
      </c>
      <c r="D224" s="62" t="s">
        <v>9</v>
      </c>
      <c r="E224" s="62" t="s">
        <v>13</v>
      </c>
      <c r="F224" s="63">
        <v>1</v>
      </c>
      <c r="G224" s="64">
        <v>137664.66</v>
      </c>
      <c r="H224" s="64">
        <v>0.121</v>
      </c>
      <c r="I224" s="69">
        <v>43880</v>
      </c>
      <c r="J224" s="2">
        <f t="shared" si="107"/>
        <v>137664.66</v>
      </c>
      <c r="K224" s="3">
        <f t="shared" si="108"/>
        <v>381.87179195561725</v>
      </c>
      <c r="L224" s="4" t="str">
        <f t="shared" si="109"/>
        <v>Defective CE Transit to Log</v>
      </c>
      <c r="M224" s="4">
        <f t="shared" ca="1" si="110"/>
        <v>1091</v>
      </c>
      <c r="N224" s="5" t="str">
        <f t="shared" si="111"/>
        <v>ADENIYI/AYO</v>
      </c>
      <c r="O224" s="5" t="str">
        <f t="shared" ca="1" si="112"/>
        <v>Over due</v>
      </c>
      <c r="P224" s="23">
        <f t="shared" si="113"/>
        <v>381.8714563106796</v>
      </c>
      <c r="Q224" t="str">
        <f t="shared" si="114"/>
        <v>Non Expense Part</v>
      </c>
    </row>
    <row r="225" spans="1:17" x14ac:dyDescent="0.35">
      <c r="A225" s="62" t="s">
        <v>61</v>
      </c>
      <c r="B225" s="62" t="s">
        <v>147</v>
      </c>
      <c r="C225" s="62" t="s">
        <v>8</v>
      </c>
      <c r="D225" s="62" t="s">
        <v>9</v>
      </c>
      <c r="E225" s="62" t="s">
        <v>14</v>
      </c>
      <c r="F225" s="63">
        <v>1</v>
      </c>
      <c r="G225" s="64">
        <v>94734.66</v>
      </c>
      <c r="H225" s="64">
        <v>0.03</v>
      </c>
      <c r="I225" s="69">
        <v>43930</v>
      </c>
      <c r="J225" s="2">
        <f t="shared" si="107"/>
        <v>94734.66</v>
      </c>
      <c r="K225" s="3">
        <f t="shared" si="108"/>
        <v>262.78693481276008</v>
      </c>
      <c r="L225" s="4" t="str">
        <f t="shared" si="109"/>
        <v>Defective CE Transit to Log</v>
      </c>
      <c r="M225" s="4">
        <f t="shared" ca="1" si="110"/>
        <v>1041</v>
      </c>
      <c r="N225" s="5" t="str">
        <f t="shared" si="111"/>
        <v>ADENIYI/AYO</v>
      </c>
      <c r="O225" s="5" t="str">
        <f t="shared" ca="1" si="112"/>
        <v>Over due</v>
      </c>
      <c r="P225" s="23">
        <f t="shared" si="113"/>
        <v>262.78685159500696</v>
      </c>
      <c r="Q225" t="str">
        <f t="shared" si="114"/>
        <v>Non Expense Part</v>
      </c>
    </row>
    <row r="226" spans="1:17" x14ac:dyDescent="0.35">
      <c r="A226" s="62" t="s">
        <v>61</v>
      </c>
      <c r="B226" s="62" t="s">
        <v>144</v>
      </c>
      <c r="C226" s="62" t="s">
        <v>8</v>
      </c>
      <c r="D226" s="62" t="s">
        <v>9</v>
      </c>
      <c r="E226" s="62" t="s">
        <v>28</v>
      </c>
      <c r="F226" s="63">
        <v>1</v>
      </c>
      <c r="G226" s="64">
        <v>59967.21</v>
      </c>
      <c r="H226" s="64">
        <v>0</v>
      </c>
      <c r="I226" s="69">
        <v>43938</v>
      </c>
      <c r="J226" s="2">
        <f t="shared" si="107"/>
        <v>59967.21</v>
      </c>
      <c r="K226" s="3">
        <f t="shared" si="108"/>
        <v>166.34454923717058</v>
      </c>
      <c r="L226" s="4" t="str">
        <f t="shared" si="109"/>
        <v>Defective CE Transit to Log</v>
      </c>
      <c r="M226" s="4">
        <f t="shared" ca="1" si="110"/>
        <v>1033</v>
      </c>
      <c r="N226" s="5" t="str">
        <f t="shared" si="111"/>
        <v>ADENIYI/AYO</v>
      </c>
      <c r="O226" s="5" t="str">
        <f t="shared" ca="1" si="112"/>
        <v>Over due</v>
      </c>
      <c r="P226" s="23">
        <f t="shared" si="113"/>
        <v>166.34454923717058</v>
      </c>
      <c r="Q226" t="str">
        <f t="shared" si="114"/>
        <v>Non Expense Part</v>
      </c>
    </row>
    <row r="227" spans="1:17" x14ac:dyDescent="0.35">
      <c r="A227" s="62" t="s">
        <v>315</v>
      </c>
      <c r="B227" s="62" t="s">
        <v>140</v>
      </c>
      <c r="C227" s="62" t="s">
        <v>8</v>
      </c>
      <c r="D227" s="62" t="s">
        <v>9</v>
      </c>
      <c r="E227" s="62" t="s">
        <v>13</v>
      </c>
      <c r="F227" s="63">
        <v>1</v>
      </c>
      <c r="G227" s="64">
        <v>137664.66</v>
      </c>
      <c r="H227" s="64">
        <v>0.121</v>
      </c>
      <c r="I227" s="69">
        <v>43983</v>
      </c>
      <c r="J227" s="2">
        <f t="shared" si="107"/>
        <v>137664.66</v>
      </c>
      <c r="K227" s="3">
        <f t="shared" si="108"/>
        <v>381.87179195561725</v>
      </c>
      <c r="L227" s="4" t="str">
        <f t="shared" si="109"/>
        <v>Defective CE Transit to Log</v>
      </c>
      <c r="M227" s="4">
        <f t="shared" ca="1" si="110"/>
        <v>988</v>
      </c>
      <c r="N227" s="5" t="str">
        <f t="shared" si="111"/>
        <v>ADENIYI/AYO</v>
      </c>
      <c r="O227" s="5" t="str">
        <f t="shared" ca="1" si="112"/>
        <v>Over due</v>
      </c>
      <c r="P227" s="23">
        <f t="shared" si="113"/>
        <v>381.8714563106796</v>
      </c>
      <c r="Q227" t="str">
        <f t="shared" si="114"/>
        <v>Non Expense Part</v>
      </c>
    </row>
    <row r="228" spans="1:17" x14ac:dyDescent="0.35">
      <c r="A228" s="62" t="s">
        <v>315</v>
      </c>
      <c r="B228" s="62" t="s">
        <v>134</v>
      </c>
      <c r="C228" s="62" t="s">
        <v>8</v>
      </c>
      <c r="D228" s="62" t="s">
        <v>9</v>
      </c>
      <c r="E228" s="62" t="s">
        <v>18</v>
      </c>
      <c r="F228" s="63">
        <v>1</v>
      </c>
      <c r="G228" s="64">
        <v>124886.85</v>
      </c>
      <c r="H228" s="64">
        <v>0</v>
      </c>
      <c r="I228" s="69">
        <v>43992</v>
      </c>
      <c r="J228" s="2">
        <f t="shared" si="107"/>
        <v>124886.85</v>
      </c>
      <c r="K228" s="3">
        <f t="shared" si="108"/>
        <v>346.42676837725384</v>
      </c>
      <c r="L228" s="4" t="str">
        <f t="shared" si="109"/>
        <v>Defective CE Transit to Log</v>
      </c>
      <c r="M228" s="4">
        <f t="shared" ca="1" si="110"/>
        <v>979</v>
      </c>
      <c r="N228" s="5" t="str">
        <f t="shared" si="111"/>
        <v>ADENIYI/AYO</v>
      </c>
      <c r="O228" s="5" t="str">
        <f t="shared" ca="1" si="112"/>
        <v>Over due</v>
      </c>
      <c r="P228" s="23">
        <f t="shared" si="113"/>
        <v>346.42676837725384</v>
      </c>
      <c r="Q228" t="str">
        <f t="shared" si="114"/>
        <v>Non Expense Part</v>
      </c>
    </row>
    <row r="229" spans="1:17" x14ac:dyDescent="0.35">
      <c r="A229" s="62" t="s">
        <v>315</v>
      </c>
      <c r="B229" s="62" t="s">
        <v>130</v>
      </c>
      <c r="C229" s="62" t="s">
        <v>8</v>
      </c>
      <c r="D229" s="62" t="s">
        <v>9</v>
      </c>
      <c r="E229" s="62" t="s">
        <v>11</v>
      </c>
      <c r="F229" s="63">
        <v>1</v>
      </c>
      <c r="G229" s="64">
        <v>102960.99</v>
      </c>
      <c r="H229" s="64">
        <v>0</v>
      </c>
      <c r="I229" s="69">
        <v>43990</v>
      </c>
      <c r="J229" s="2">
        <f t="shared" si="107"/>
        <v>102960.99</v>
      </c>
      <c r="K229" s="3">
        <f t="shared" si="108"/>
        <v>285.60607489597783</v>
      </c>
      <c r="L229" s="4" t="str">
        <f t="shared" si="109"/>
        <v>Defective CE Transit to Log</v>
      </c>
      <c r="M229" s="4">
        <f t="shared" ca="1" si="110"/>
        <v>981</v>
      </c>
      <c r="N229" s="5" t="str">
        <f t="shared" si="111"/>
        <v>ADENIYI/AYO</v>
      </c>
      <c r="O229" s="5" t="str">
        <f t="shared" ca="1" si="112"/>
        <v>Over due</v>
      </c>
      <c r="P229" s="23">
        <f t="shared" si="113"/>
        <v>285.60607489597783</v>
      </c>
      <c r="Q229" t="str">
        <f t="shared" si="114"/>
        <v>Non Expense Part</v>
      </c>
    </row>
    <row r="230" spans="1:17" x14ac:dyDescent="0.35">
      <c r="A230" s="62" t="s">
        <v>315</v>
      </c>
      <c r="B230" s="62" t="s">
        <v>184</v>
      </c>
      <c r="C230" s="62" t="s">
        <v>8</v>
      </c>
      <c r="D230" s="62" t="s">
        <v>9</v>
      </c>
      <c r="E230" s="62" t="s">
        <v>185</v>
      </c>
      <c r="F230" s="63">
        <v>1</v>
      </c>
      <c r="G230" s="64">
        <v>87225.94</v>
      </c>
      <c r="H230" s="64">
        <v>0</v>
      </c>
      <c r="I230" s="69">
        <v>43955</v>
      </c>
      <c r="J230" s="2">
        <f t="shared" si="107"/>
        <v>87225.94</v>
      </c>
      <c r="K230" s="3">
        <f t="shared" si="108"/>
        <v>241.95822468793344</v>
      </c>
      <c r="L230" s="4" t="str">
        <f t="shared" si="109"/>
        <v>Defective CE Transit to Log</v>
      </c>
      <c r="M230" s="4">
        <f t="shared" ca="1" si="110"/>
        <v>1016</v>
      </c>
      <c r="N230" s="5" t="str">
        <f t="shared" si="111"/>
        <v>ADENIYI/AYO</v>
      </c>
      <c r="O230" s="5" t="str">
        <f t="shared" ca="1" si="112"/>
        <v>Over due</v>
      </c>
      <c r="P230" s="23">
        <f t="shared" si="113"/>
        <v>241.95822468793344</v>
      </c>
      <c r="Q230" t="str">
        <f t="shared" si="114"/>
        <v>Non Expense Part</v>
      </c>
    </row>
    <row r="231" spans="1:17" x14ac:dyDescent="0.35">
      <c r="A231" s="62" t="s">
        <v>62</v>
      </c>
      <c r="B231" s="62" t="s">
        <v>139</v>
      </c>
      <c r="C231" s="62" t="s">
        <v>8</v>
      </c>
      <c r="D231" s="62" t="s">
        <v>9</v>
      </c>
      <c r="E231" s="62" t="s">
        <v>14</v>
      </c>
      <c r="F231" s="63">
        <v>1</v>
      </c>
      <c r="G231" s="64">
        <v>152736.19</v>
      </c>
      <c r="H231" s="64">
        <v>1.7000000000000001E-2</v>
      </c>
      <c r="I231" s="69">
        <v>43914</v>
      </c>
      <c r="J231" s="2">
        <f t="shared" si="107"/>
        <v>152736.19</v>
      </c>
      <c r="K231" s="3">
        <f t="shared" si="108"/>
        <v>423.67879889042996</v>
      </c>
      <c r="L231" s="4" t="str">
        <f t="shared" si="109"/>
        <v>Defective CE Transit to Log</v>
      </c>
      <c r="M231" s="4">
        <f t="shared" ca="1" si="110"/>
        <v>1057</v>
      </c>
      <c r="N231" s="5" t="str">
        <f t="shared" si="111"/>
        <v>ADENIYI/AYO</v>
      </c>
      <c r="O231" s="5" t="str">
        <f t="shared" ca="1" si="112"/>
        <v>Over due</v>
      </c>
      <c r="P231" s="23">
        <f t="shared" si="113"/>
        <v>423.67875173370322</v>
      </c>
      <c r="Q231" t="str">
        <f t="shared" si="114"/>
        <v>Non Expense Part</v>
      </c>
    </row>
    <row r="232" spans="1:17" x14ac:dyDescent="0.35">
      <c r="A232" s="62" t="s">
        <v>62</v>
      </c>
      <c r="B232" s="62" t="s">
        <v>143</v>
      </c>
      <c r="C232" s="62" t="s">
        <v>8</v>
      </c>
      <c r="D232" s="62" t="s">
        <v>9</v>
      </c>
      <c r="E232" s="62" t="s">
        <v>27</v>
      </c>
      <c r="F232" s="63">
        <v>1</v>
      </c>
      <c r="G232" s="64">
        <v>121673.47</v>
      </c>
      <c r="H232" s="64">
        <v>0</v>
      </c>
      <c r="I232" s="69">
        <v>43987</v>
      </c>
      <c r="J232" s="2">
        <f t="shared" si="107"/>
        <v>121673.47</v>
      </c>
      <c r="K232" s="3">
        <f t="shared" si="108"/>
        <v>337.51309292649097</v>
      </c>
      <c r="L232" s="4" t="str">
        <f t="shared" si="109"/>
        <v>Defective CE Transit to Log</v>
      </c>
      <c r="M232" s="4">
        <f t="shared" ca="1" si="110"/>
        <v>984</v>
      </c>
      <c r="N232" s="5" t="str">
        <f t="shared" si="111"/>
        <v>ADENIYI/AYO</v>
      </c>
      <c r="O232" s="5" t="str">
        <f t="shared" ca="1" si="112"/>
        <v>Over due</v>
      </c>
      <c r="P232" s="23">
        <f t="shared" si="113"/>
        <v>337.51309292649097</v>
      </c>
      <c r="Q232" t="str">
        <f t="shared" si="114"/>
        <v>Non Expense Part</v>
      </c>
    </row>
    <row r="233" spans="1:17" x14ac:dyDescent="0.35">
      <c r="A233" s="62" t="s">
        <v>62</v>
      </c>
      <c r="B233" s="62" t="s">
        <v>134</v>
      </c>
      <c r="C233" s="62" t="s">
        <v>8</v>
      </c>
      <c r="D233" s="62" t="s">
        <v>9</v>
      </c>
      <c r="E233" s="62" t="s">
        <v>18</v>
      </c>
      <c r="F233" s="63">
        <v>4</v>
      </c>
      <c r="G233" s="64">
        <v>124886.85</v>
      </c>
      <c r="H233" s="64">
        <v>0</v>
      </c>
      <c r="I233" s="69">
        <v>43992</v>
      </c>
      <c r="J233" s="2">
        <f t="shared" si="107"/>
        <v>499547.4</v>
      </c>
      <c r="K233" s="3">
        <f t="shared" si="108"/>
        <v>1385.7070735090153</v>
      </c>
      <c r="L233" s="4" t="str">
        <f t="shared" si="109"/>
        <v>Defective CE Transit to Log</v>
      </c>
      <c r="M233" s="4">
        <f t="shared" ca="1" si="110"/>
        <v>979</v>
      </c>
      <c r="N233" s="5" t="str">
        <f t="shared" si="111"/>
        <v>ADENIYI/AYO</v>
      </c>
      <c r="O233" s="5" t="str">
        <f t="shared" ca="1" si="112"/>
        <v>Over due</v>
      </c>
      <c r="P233" s="23">
        <f t="shared" si="113"/>
        <v>346.42676837725384</v>
      </c>
      <c r="Q233" t="str">
        <f t="shared" si="114"/>
        <v>Non Expense Part</v>
      </c>
    </row>
    <row r="234" spans="1:17" x14ac:dyDescent="0.35">
      <c r="A234" s="62" t="s">
        <v>62</v>
      </c>
      <c r="B234" s="62" t="s">
        <v>130</v>
      </c>
      <c r="C234" s="62" t="s">
        <v>8</v>
      </c>
      <c r="D234" s="62" t="s">
        <v>9</v>
      </c>
      <c r="E234" s="62" t="s">
        <v>11</v>
      </c>
      <c r="F234" s="63">
        <v>2</v>
      </c>
      <c r="G234" s="64">
        <v>102960.99</v>
      </c>
      <c r="H234" s="64">
        <v>0</v>
      </c>
      <c r="I234" s="69">
        <v>43949</v>
      </c>
      <c r="J234" s="2">
        <f t="shared" si="107"/>
        <v>205921.98</v>
      </c>
      <c r="K234" s="3">
        <f t="shared" si="108"/>
        <v>571.21214979195565</v>
      </c>
      <c r="L234" s="4" t="str">
        <f t="shared" si="109"/>
        <v>Defective CE Transit to Log</v>
      </c>
      <c r="M234" s="4">
        <f t="shared" ca="1" si="110"/>
        <v>1022</v>
      </c>
      <c r="N234" s="5" t="str">
        <f t="shared" si="111"/>
        <v>ADENIYI/AYO</v>
      </c>
      <c r="O234" s="5" t="str">
        <f t="shared" ca="1" si="112"/>
        <v>Over due</v>
      </c>
      <c r="P234" s="23">
        <f t="shared" si="113"/>
        <v>285.60607489597783</v>
      </c>
      <c r="Q234" t="str">
        <f t="shared" si="114"/>
        <v>Non Expense Part</v>
      </c>
    </row>
    <row r="235" spans="1:17" x14ac:dyDescent="0.35">
      <c r="A235" s="62" t="s">
        <v>62</v>
      </c>
      <c r="B235" s="62" t="s">
        <v>150</v>
      </c>
      <c r="C235" s="62" t="s">
        <v>8</v>
      </c>
      <c r="D235" s="62" t="s">
        <v>9</v>
      </c>
      <c r="E235" s="62" t="s">
        <v>34</v>
      </c>
      <c r="F235" s="63">
        <v>1</v>
      </c>
      <c r="G235" s="64">
        <v>47084.11</v>
      </c>
      <c r="H235" s="64">
        <v>0</v>
      </c>
      <c r="I235" s="69">
        <v>43992</v>
      </c>
      <c r="J235" s="2">
        <f t="shared" si="107"/>
        <v>47084.11</v>
      </c>
      <c r="K235" s="3">
        <f t="shared" si="108"/>
        <v>130.60779472954229</v>
      </c>
      <c r="L235" s="4" t="str">
        <f t="shared" si="109"/>
        <v>Defective CE Transit to Log</v>
      </c>
      <c r="M235" s="4">
        <f t="shared" ca="1" si="110"/>
        <v>979</v>
      </c>
      <c r="N235" s="5" t="str">
        <f t="shared" si="111"/>
        <v>ADENIYI/AYO</v>
      </c>
      <c r="O235" s="5" t="str">
        <f t="shared" ca="1" si="112"/>
        <v>Over due</v>
      </c>
      <c r="P235" s="23">
        <f t="shared" si="113"/>
        <v>130.60779472954229</v>
      </c>
      <c r="Q235" t="str">
        <f t="shared" si="114"/>
        <v>Non Expense Part</v>
      </c>
    </row>
    <row r="236" spans="1:17" x14ac:dyDescent="0.35">
      <c r="A236" s="62" t="s">
        <v>62</v>
      </c>
      <c r="B236" s="62" t="s">
        <v>137</v>
      </c>
      <c r="C236" s="62" t="s">
        <v>8</v>
      </c>
      <c r="D236" s="62" t="s">
        <v>9</v>
      </c>
      <c r="E236" s="62" t="s">
        <v>22</v>
      </c>
      <c r="F236" s="63">
        <v>1</v>
      </c>
      <c r="G236" s="64">
        <v>87651.520000000004</v>
      </c>
      <c r="H236" s="64">
        <v>0</v>
      </c>
      <c r="I236" s="69">
        <v>43987</v>
      </c>
      <c r="J236" s="2">
        <f t="shared" si="107"/>
        <v>87651.520000000004</v>
      </c>
      <c r="K236" s="3">
        <f t="shared" si="108"/>
        <v>243.1387517337032</v>
      </c>
      <c r="L236" s="4" t="str">
        <f t="shared" si="109"/>
        <v>Defective CE Transit to Log</v>
      </c>
      <c r="M236" s="4">
        <f t="shared" ca="1" si="110"/>
        <v>984</v>
      </c>
      <c r="N236" s="5" t="str">
        <f t="shared" si="111"/>
        <v>ADENIYI/AYO</v>
      </c>
      <c r="O236" s="5" t="str">
        <f t="shared" ca="1" si="112"/>
        <v>Over due</v>
      </c>
      <c r="P236" s="23">
        <f t="shared" si="113"/>
        <v>243.1387517337032</v>
      </c>
      <c r="Q236" t="str">
        <f t="shared" si="114"/>
        <v>Non Expense Part</v>
      </c>
    </row>
    <row r="237" spans="1:17" x14ac:dyDescent="0.35">
      <c r="A237" s="62" t="s">
        <v>62</v>
      </c>
      <c r="B237" s="62" t="s">
        <v>184</v>
      </c>
      <c r="C237" s="62" t="s">
        <v>8</v>
      </c>
      <c r="D237" s="62" t="s">
        <v>9</v>
      </c>
      <c r="E237" s="62" t="s">
        <v>185</v>
      </c>
      <c r="F237" s="63">
        <v>1</v>
      </c>
      <c r="G237" s="64">
        <v>87225.94</v>
      </c>
      <c r="H237" s="64">
        <v>0</v>
      </c>
      <c r="I237" s="69">
        <v>43985</v>
      </c>
      <c r="J237" s="2">
        <f t="shared" si="107"/>
        <v>87225.94</v>
      </c>
      <c r="K237" s="3">
        <f t="shared" si="108"/>
        <v>241.95822468793344</v>
      </c>
      <c r="L237" s="4" t="str">
        <f t="shared" si="109"/>
        <v>Defective CE Transit to Log</v>
      </c>
      <c r="M237" s="4">
        <f t="shared" ca="1" si="110"/>
        <v>986</v>
      </c>
      <c r="N237" s="5" t="str">
        <f t="shared" si="111"/>
        <v>ADENIYI/AYO</v>
      </c>
      <c r="O237" s="5" t="str">
        <f t="shared" ca="1" si="112"/>
        <v>Over due</v>
      </c>
      <c r="P237" s="23">
        <f t="shared" si="113"/>
        <v>241.95822468793344</v>
      </c>
      <c r="Q237" t="str">
        <f t="shared" si="114"/>
        <v>Non Expense Part</v>
      </c>
    </row>
    <row r="238" spans="1:17" x14ac:dyDescent="0.35">
      <c r="A238" s="62" t="s">
        <v>63</v>
      </c>
      <c r="B238" s="62" t="s">
        <v>451</v>
      </c>
      <c r="C238" s="62" t="s">
        <v>8</v>
      </c>
      <c r="D238" s="62" t="s">
        <v>9</v>
      </c>
      <c r="E238" s="62" t="s">
        <v>452</v>
      </c>
      <c r="F238" s="63">
        <v>1</v>
      </c>
      <c r="G238" s="64">
        <v>247713.81</v>
      </c>
      <c r="H238" s="64">
        <v>0</v>
      </c>
      <c r="I238" s="69">
        <v>43979</v>
      </c>
      <c r="J238" s="2">
        <f t="shared" si="107"/>
        <v>247713.81</v>
      </c>
      <c r="K238" s="3">
        <f t="shared" si="108"/>
        <v>687.13955617198337</v>
      </c>
      <c r="L238" s="4" t="str">
        <f t="shared" si="109"/>
        <v>Defective CE Transit to Log</v>
      </c>
      <c r="M238" s="4">
        <f t="shared" ca="1" si="110"/>
        <v>992</v>
      </c>
      <c r="N238" s="5" t="str">
        <f t="shared" si="111"/>
        <v>ADENIYI/AYO</v>
      </c>
      <c r="O238" s="5" t="str">
        <f t="shared" ca="1" si="112"/>
        <v>Over due</v>
      </c>
      <c r="P238" s="23">
        <f t="shared" si="113"/>
        <v>687.13955617198337</v>
      </c>
      <c r="Q238" t="str">
        <f t="shared" si="114"/>
        <v>Non Expense Part</v>
      </c>
    </row>
    <row r="239" spans="1:17" x14ac:dyDescent="0.35">
      <c r="A239" s="62" t="s">
        <v>63</v>
      </c>
      <c r="B239" s="62" t="s">
        <v>139</v>
      </c>
      <c r="C239" s="62" t="s">
        <v>8</v>
      </c>
      <c r="D239" s="62" t="s">
        <v>9</v>
      </c>
      <c r="E239" s="62" t="s">
        <v>14</v>
      </c>
      <c r="F239" s="63">
        <v>1</v>
      </c>
      <c r="G239" s="64">
        <v>152736.19</v>
      </c>
      <c r="H239" s="64">
        <v>1.7000000000000001E-2</v>
      </c>
      <c r="I239" s="69">
        <v>43908</v>
      </c>
      <c r="J239" s="2">
        <f t="shared" si="107"/>
        <v>152736.19</v>
      </c>
      <c r="K239" s="3">
        <f t="shared" si="108"/>
        <v>423.67879889042996</v>
      </c>
      <c r="L239" s="4" t="str">
        <f t="shared" si="109"/>
        <v>Defective CE Transit to Log</v>
      </c>
      <c r="M239" s="4">
        <f t="shared" ca="1" si="110"/>
        <v>1063</v>
      </c>
      <c r="N239" s="5" t="str">
        <f t="shared" si="111"/>
        <v>ADENIYI/AYO</v>
      </c>
      <c r="O239" s="5" t="str">
        <f t="shared" ca="1" si="112"/>
        <v>Over due</v>
      </c>
      <c r="P239" s="23">
        <f t="shared" si="113"/>
        <v>423.67875173370322</v>
      </c>
      <c r="Q239" t="str">
        <f t="shared" si="114"/>
        <v>Non Expense Part</v>
      </c>
    </row>
    <row r="240" spans="1:17" x14ac:dyDescent="0.35">
      <c r="A240" s="62" t="s">
        <v>63</v>
      </c>
      <c r="B240" s="62" t="s">
        <v>140</v>
      </c>
      <c r="C240" s="62" t="s">
        <v>8</v>
      </c>
      <c r="D240" s="62" t="s">
        <v>9</v>
      </c>
      <c r="E240" s="62" t="s">
        <v>13</v>
      </c>
      <c r="F240" s="63">
        <v>1</v>
      </c>
      <c r="G240" s="64">
        <v>137664.66</v>
      </c>
      <c r="H240" s="64">
        <v>0.121</v>
      </c>
      <c r="I240" s="69">
        <v>43983</v>
      </c>
      <c r="J240" s="2">
        <f t="shared" si="107"/>
        <v>137664.66</v>
      </c>
      <c r="K240" s="3">
        <f t="shared" si="108"/>
        <v>381.87179195561725</v>
      </c>
      <c r="L240" s="4" t="str">
        <f t="shared" si="109"/>
        <v>Defective CE Transit to Log</v>
      </c>
      <c r="M240" s="4">
        <f t="shared" ca="1" si="110"/>
        <v>988</v>
      </c>
      <c r="N240" s="5" t="str">
        <f t="shared" si="111"/>
        <v>ADENIYI/AYO</v>
      </c>
      <c r="O240" s="5" t="str">
        <f t="shared" ca="1" si="112"/>
        <v>Over due</v>
      </c>
      <c r="P240" s="23">
        <f t="shared" si="113"/>
        <v>381.8714563106796</v>
      </c>
      <c r="Q240" t="str">
        <f t="shared" si="114"/>
        <v>Non Expense Part</v>
      </c>
    </row>
    <row r="241" spans="1:17" x14ac:dyDescent="0.35">
      <c r="A241" s="62" t="s">
        <v>63</v>
      </c>
      <c r="B241" s="62" t="s">
        <v>143</v>
      </c>
      <c r="C241" s="62" t="s">
        <v>8</v>
      </c>
      <c r="D241" s="62" t="s">
        <v>9</v>
      </c>
      <c r="E241" s="62" t="s">
        <v>27</v>
      </c>
      <c r="F241" s="63">
        <v>2</v>
      </c>
      <c r="G241" s="64">
        <v>121673.47</v>
      </c>
      <c r="H241" s="64">
        <v>0</v>
      </c>
      <c r="I241" s="69">
        <v>43992</v>
      </c>
      <c r="J241" s="2">
        <f t="shared" si="107"/>
        <v>243346.94</v>
      </c>
      <c r="K241" s="3">
        <f t="shared" si="108"/>
        <v>675.02618585298194</v>
      </c>
      <c r="L241" s="4" t="str">
        <f t="shared" si="109"/>
        <v>Defective CE Transit to Log</v>
      </c>
      <c r="M241" s="4">
        <f t="shared" ca="1" si="110"/>
        <v>979</v>
      </c>
      <c r="N241" s="5" t="str">
        <f t="shared" si="111"/>
        <v>ADENIYI/AYO</v>
      </c>
      <c r="O241" s="5" t="str">
        <f t="shared" ca="1" si="112"/>
        <v>Over due</v>
      </c>
      <c r="P241" s="23">
        <f t="shared" si="113"/>
        <v>337.51309292649097</v>
      </c>
      <c r="Q241" t="str">
        <f t="shared" si="114"/>
        <v>Non Expense Part</v>
      </c>
    </row>
    <row r="242" spans="1:17" x14ac:dyDescent="0.35">
      <c r="A242" s="62" t="s">
        <v>63</v>
      </c>
      <c r="B242" s="62" t="s">
        <v>136</v>
      </c>
      <c r="C242" s="62" t="s">
        <v>8</v>
      </c>
      <c r="D242" s="62" t="s">
        <v>9</v>
      </c>
      <c r="E242" s="62" t="s">
        <v>20</v>
      </c>
      <c r="F242" s="63">
        <v>1</v>
      </c>
      <c r="G242" s="64">
        <v>115853.46</v>
      </c>
      <c r="H242" s="64">
        <v>0</v>
      </c>
      <c r="I242" s="69">
        <v>43726</v>
      </c>
      <c r="J242" s="2">
        <f t="shared" si="107"/>
        <v>115853.46</v>
      </c>
      <c r="K242" s="3">
        <f t="shared" si="108"/>
        <v>321.36882108183079</v>
      </c>
      <c r="L242" s="4" t="str">
        <f t="shared" si="109"/>
        <v>Defective CE Transit to Log</v>
      </c>
      <c r="M242" s="4">
        <f t="shared" ca="1" si="110"/>
        <v>1245</v>
      </c>
      <c r="N242" s="5" t="str">
        <f t="shared" si="111"/>
        <v>ADENIYI/AYO</v>
      </c>
      <c r="O242" s="5" t="str">
        <f t="shared" ca="1" si="112"/>
        <v>Over due</v>
      </c>
      <c r="P242" s="23">
        <f t="shared" si="113"/>
        <v>321.36882108183079</v>
      </c>
      <c r="Q242" t="str">
        <f t="shared" si="114"/>
        <v>Non Expense Part</v>
      </c>
    </row>
    <row r="243" spans="1:17" x14ac:dyDescent="0.35">
      <c r="A243" s="62" t="s">
        <v>64</v>
      </c>
      <c r="B243" s="62" t="s">
        <v>134</v>
      </c>
      <c r="C243" s="62" t="s">
        <v>8</v>
      </c>
      <c r="D243" s="62" t="s">
        <v>9</v>
      </c>
      <c r="E243" s="62" t="s">
        <v>18</v>
      </c>
      <c r="F243" s="63">
        <v>1</v>
      </c>
      <c r="G243" s="64">
        <v>124886.85</v>
      </c>
      <c r="H243" s="64">
        <v>0</v>
      </c>
      <c r="I243" s="69">
        <v>43987</v>
      </c>
      <c r="J243" s="2">
        <f t="shared" si="107"/>
        <v>124886.85</v>
      </c>
      <c r="K243" s="3">
        <f t="shared" si="108"/>
        <v>346.42676837725384</v>
      </c>
      <c r="L243" s="4" t="str">
        <f t="shared" si="109"/>
        <v>Defective CE Transit to Log</v>
      </c>
      <c r="M243" s="4">
        <f t="shared" ca="1" si="110"/>
        <v>984</v>
      </c>
      <c r="N243" s="5" t="str">
        <f t="shared" si="111"/>
        <v>ADENIYI/AYO</v>
      </c>
      <c r="O243" s="5" t="str">
        <f t="shared" ca="1" si="112"/>
        <v>Over due</v>
      </c>
      <c r="P243" s="23">
        <f t="shared" si="113"/>
        <v>346.42676837725384</v>
      </c>
      <c r="Q243" t="str">
        <f t="shared" si="114"/>
        <v>Non Expense Part</v>
      </c>
    </row>
    <row r="244" spans="1:17" x14ac:dyDescent="0.35">
      <c r="A244" s="62" t="s">
        <v>64</v>
      </c>
      <c r="B244" s="62" t="s">
        <v>147</v>
      </c>
      <c r="C244" s="62" t="s">
        <v>8</v>
      </c>
      <c r="D244" s="62" t="s">
        <v>9</v>
      </c>
      <c r="E244" s="62" t="s">
        <v>14</v>
      </c>
      <c r="F244" s="63">
        <v>2</v>
      </c>
      <c r="G244" s="64">
        <v>94734.66</v>
      </c>
      <c r="H244" s="64">
        <v>0.03</v>
      </c>
      <c r="I244" s="69">
        <v>43984</v>
      </c>
      <c r="J244" s="2">
        <f t="shared" ref="J244:J265" si="115">F244*G244</f>
        <v>189469.32</v>
      </c>
      <c r="K244" s="3">
        <f t="shared" ref="K244:K265" si="116">IF(J244="",(H244/$F$10),((J244+H244)/$F$10))</f>
        <v>525.57378640776699</v>
      </c>
      <c r="L244" s="4" t="str">
        <f t="shared" ref="L244:L265" si="117">IF(A244="","",IF(LEFT(A244,1)="T","Good Transit to CE",IF(LEFT(A244,4)="DEF4","Defective From FSL to Log",IF(LEFT(A244,2)="00","FSL to FSL",IF(OR(LEFT(A244,1)="0",LEFT(A244,1)="O"),"OBF - CE transit to Log",IF(LEFT(A244,1)="D","Defective CE Transit to Log",IF(LEFT(A244,1)="G","Good CE transit to Log",IF(A244="WH1","NTS - FSL to Log","FSL to FSL"))))))))</f>
        <v>Defective CE Transit to Log</v>
      </c>
      <c r="M244" s="4">
        <f t="shared" ref="M244:M265" ca="1" si="118">IF(I244="","",TODAY()-I244)</f>
        <v>987</v>
      </c>
      <c r="N244" s="5" t="str">
        <f t="shared" ref="N244:N265" si="119">IF(L244="","",VLOOKUP(L244,$B$2:$E$8,4,0))</f>
        <v>ADENIYI/AYO</v>
      </c>
      <c r="O244" s="5" t="str">
        <f t="shared" ref="O244:O265" ca="1" si="120">IF(B244="","",IF(AND(L244="FSL to FSL",M244&lt;=3),"Within Aging",IF(AND(L244="NTS - FSL to Log",M244&lt;=3),"Within Aging",IF(AND(L244="Defective From FSL to Log",M244&lt;=3),"Within Aging",IF(AND(L244="Defective CE Transit to Log",M244&lt;=7),"Within Aging",IF(AND(L244="OBF - CE transit to Log",M244&lt;=7),"Within Aging",IF(AND(L244="Good CE transit to Log",L244&lt;=3),"Within Aging",IF(AND(L244="Good Transit to CE",L244&lt;=3),"Within Aging","Over due"))))))))</f>
        <v>Over due</v>
      </c>
      <c r="P244" s="23">
        <f t="shared" ref="P244:P265" si="121">G244/F$10</f>
        <v>262.78685159500696</v>
      </c>
      <c r="Q244" t="str">
        <f t="shared" ref="Q244:Q265" si="122">IF(AND(C244="N",P244&lt;=5),"Expense Part","Non Expense Part")</f>
        <v>Non Expense Part</v>
      </c>
    </row>
    <row r="245" spans="1:17" x14ac:dyDescent="0.35">
      <c r="A245" s="62" t="s">
        <v>64</v>
      </c>
      <c r="B245" s="62" t="s">
        <v>130</v>
      </c>
      <c r="C245" s="62" t="s">
        <v>8</v>
      </c>
      <c r="D245" s="62" t="s">
        <v>9</v>
      </c>
      <c r="E245" s="62" t="s">
        <v>11</v>
      </c>
      <c r="F245" s="63">
        <v>2</v>
      </c>
      <c r="G245" s="64">
        <v>102960.99</v>
      </c>
      <c r="H245" s="64">
        <v>0</v>
      </c>
      <c r="I245" s="69">
        <v>43823</v>
      </c>
      <c r="J245" s="2">
        <f t="shared" si="115"/>
        <v>205921.98</v>
      </c>
      <c r="K245" s="3">
        <f t="shared" si="116"/>
        <v>571.21214979195565</v>
      </c>
      <c r="L245" s="4" t="str">
        <f t="shared" si="117"/>
        <v>Defective CE Transit to Log</v>
      </c>
      <c r="M245" s="4">
        <f t="shared" ca="1" si="118"/>
        <v>1148</v>
      </c>
      <c r="N245" s="5" t="str">
        <f t="shared" si="119"/>
        <v>ADENIYI/AYO</v>
      </c>
      <c r="O245" s="5" t="str">
        <f t="shared" ca="1" si="120"/>
        <v>Over due</v>
      </c>
      <c r="P245" s="23">
        <f t="shared" si="121"/>
        <v>285.60607489597783</v>
      </c>
      <c r="Q245" t="str">
        <f t="shared" si="122"/>
        <v>Non Expense Part</v>
      </c>
    </row>
    <row r="246" spans="1:17" x14ac:dyDescent="0.35">
      <c r="A246" s="62" t="s">
        <v>64</v>
      </c>
      <c r="B246" s="62" t="s">
        <v>154</v>
      </c>
      <c r="C246" s="62" t="s">
        <v>8</v>
      </c>
      <c r="D246" s="62" t="s">
        <v>9</v>
      </c>
      <c r="E246" s="62" t="s">
        <v>42</v>
      </c>
      <c r="F246" s="63">
        <v>1</v>
      </c>
      <c r="G246" s="64">
        <v>41454.54</v>
      </c>
      <c r="H246" s="64">
        <v>0</v>
      </c>
      <c r="I246" s="69">
        <v>43990</v>
      </c>
      <c r="J246" s="2">
        <f t="shared" si="115"/>
        <v>41454.54</v>
      </c>
      <c r="K246" s="3">
        <f t="shared" si="116"/>
        <v>114.9917891816921</v>
      </c>
      <c r="L246" s="4" t="str">
        <f t="shared" si="117"/>
        <v>Defective CE Transit to Log</v>
      </c>
      <c r="M246" s="4">
        <f t="shared" ca="1" si="118"/>
        <v>981</v>
      </c>
      <c r="N246" s="5" t="str">
        <f t="shared" si="119"/>
        <v>ADENIYI/AYO</v>
      </c>
      <c r="O246" s="5" t="str">
        <f t="shared" ca="1" si="120"/>
        <v>Over due</v>
      </c>
      <c r="P246" s="23">
        <f t="shared" si="121"/>
        <v>114.9917891816921</v>
      </c>
      <c r="Q246" t="str">
        <f t="shared" si="122"/>
        <v>Non Expense Part</v>
      </c>
    </row>
    <row r="247" spans="1:17" x14ac:dyDescent="0.35">
      <c r="A247" s="62" t="s">
        <v>65</v>
      </c>
      <c r="B247" s="62" t="s">
        <v>143</v>
      </c>
      <c r="C247" s="62" t="s">
        <v>8</v>
      </c>
      <c r="D247" s="62" t="s">
        <v>9</v>
      </c>
      <c r="E247" s="62" t="s">
        <v>27</v>
      </c>
      <c r="F247" s="63">
        <v>2</v>
      </c>
      <c r="G247" s="64">
        <v>121673.47</v>
      </c>
      <c r="H247" s="64">
        <v>0</v>
      </c>
      <c r="I247" s="69">
        <v>43815</v>
      </c>
      <c r="J247" s="2">
        <f t="shared" si="115"/>
        <v>243346.94</v>
      </c>
      <c r="K247" s="3">
        <f t="shared" si="116"/>
        <v>675.02618585298194</v>
      </c>
      <c r="L247" s="4" t="str">
        <f t="shared" si="117"/>
        <v>Defective CE Transit to Log</v>
      </c>
      <c r="M247" s="4">
        <f t="shared" ca="1" si="118"/>
        <v>1156</v>
      </c>
      <c r="N247" s="5" t="str">
        <f t="shared" si="119"/>
        <v>ADENIYI/AYO</v>
      </c>
      <c r="O247" s="5" t="str">
        <f t="shared" ca="1" si="120"/>
        <v>Over due</v>
      </c>
      <c r="P247" s="23">
        <f t="shared" si="121"/>
        <v>337.51309292649097</v>
      </c>
      <c r="Q247" t="str">
        <f t="shared" si="122"/>
        <v>Non Expense Part</v>
      </c>
    </row>
    <row r="248" spans="1:17" x14ac:dyDescent="0.35">
      <c r="A248" s="62" t="s">
        <v>65</v>
      </c>
      <c r="B248" s="62" t="s">
        <v>134</v>
      </c>
      <c r="C248" s="62" t="s">
        <v>8</v>
      </c>
      <c r="D248" s="62" t="s">
        <v>9</v>
      </c>
      <c r="E248" s="62" t="s">
        <v>18</v>
      </c>
      <c r="F248" s="63">
        <v>3</v>
      </c>
      <c r="G248" s="64">
        <v>124886.85</v>
      </c>
      <c r="H248" s="64">
        <v>0</v>
      </c>
      <c r="I248" s="69">
        <v>43990</v>
      </c>
      <c r="J248" s="2">
        <f t="shared" si="115"/>
        <v>374660.55000000005</v>
      </c>
      <c r="K248" s="3">
        <f t="shared" si="116"/>
        <v>1039.2803051317617</v>
      </c>
      <c r="L248" s="4" t="str">
        <f t="shared" si="117"/>
        <v>Defective CE Transit to Log</v>
      </c>
      <c r="M248" s="4">
        <f t="shared" ca="1" si="118"/>
        <v>981</v>
      </c>
      <c r="N248" s="5" t="str">
        <f t="shared" si="119"/>
        <v>ADENIYI/AYO</v>
      </c>
      <c r="O248" s="5" t="str">
        <f t="shared" ca="1" si="120"/>
        <v>Over due</v>
      </c>
      <c r="P248" s="23">
        <f t="shared" si="121"/>
        <v>346.42676837725384</v>
      </c>
      <c r="Q248" t="str">
        <f t="shared" si="122"/>
        <v>Non Expense Part</v>
      </c>
    </row>
    <row r="249" spans="1:17" x14ac:dyDescent="0.35">
      <c r="A249" s="62" t="s">
        <v>65</v>
      </c>
      <c r="B249" s="62" t="s">
        <v>130</v>
      </c>
      <c r="C249" s="62" t="s">
        <v>8</v>
      </c>
      <c r="D249" s="62" t="s">
        <v>9</v>
      </c>
      <c r="E249" s="62" t="s">
        <v>11</v>
      </c>
      <c r="F249" s="63">
        <v>3</v>
      </c>
      <c r="G249" s="64">
        <v>102960.99</v>
      </c>
      <c r="H249" s="64">
        <v>0</v>
      </c>
      <c r="I249" s="69">
        <v>43983</v>
      </c>
      <c r="J249" s="2">
        <f t="shared" si="115"/>
        <v>308882.97000000003</v>
      </c>
      <c r="K249" s="3">
        <f t="shared" si="116"/>
        <v>856.81822468793348</v>
      </c>
      <c r="L249" s="4" t="str">
        <f t="shared" si="117"/>
        <v>Defective CE Transit to Log</v>
      </c>
      <c r="M249" s="4">
        <f t="shared" ca="1" si="118"/>
        <v>988</v>
      </c>
      <c r="N249" s="5" t="str">
        <f t="shared" si="119"/>
        <v>ADENIYI/AYO</v>
      </c>
      <c r="O249" s="5" t="str">
        <f t="shared" ca="1" si="120"/>
        <v>Over due</v>
      </c>
      <c r="P249" s="23">
        <f t="shared" si="121"/>
        <v>285.60607489597783</v>
      </c>
      <c r="Q249" t="str">
        <f t="shared" si="122"/>
        <v>Non Expense Part</v>
      </c>
    </row>
    <row r="250" spans="1:17" x14ac:dyDescent="0.35">
      <c r="A250" s="62" t="s">
        <v>65</v>
      </c>
      <c r="B250" s="62" t="s">
        <v>150</v>
      </c>
      <c r="C250" s="62" t="s">
        <v>8</v>
      </c>
      <c r="D250" s="62" t="s">
        <v>9</v>
      </c>
      <c r="E250" s="62" t="s">
        <v>34</v>
      </c>
      <c r="F250" s="63">
        <v>1</v>
      </c>
      <c r="G250" s="64">
        <v>47084.11</v>
      </c>
      <c r="H250" s="64">
        <v>0</v>
      </c>
      <c r="I250" s="69">
        <v>43837</v>
      </c>
      <c r="J250" s="2">
        <f t="shared" si="115"/>
        <v>47084.11</v>
      </c>
      <c r="K250" s="3">
        <f t="shared" si="116"/>
        <v>130.60779472954229</v>
      </c>
      <c r="L250" s="4" t="str">
        <f t="shared" si="117"/>
        <v>Defective CE Transit to Log</v>
      </c>
      <c r="M250" s="4">
        <f t="shared" ca="1" si="118"/>
        <v>1134</v>
      </c>
      <c r="N250" s="5" t="str">
        <f t="shared" si="119"/>
        <v>ADENIYI/AYO</v>
      </c>
      <c r="O250" s="5" t="str">
        <f t="shared" ca="1" si="120"/>
        <v>Over due</v>
      </c>
      <c r="P250" s="23">
        <f t="shared" si="121"/>
        <v>130.60779472954229</v>
      </c>
      <c r="Q250" t="str">
        <f t="shared" si="122"/>
        <v>Non Expense Part</v>
      </c>
    </row>
    <row r="251" spans="1:17" x14ac:dyDescent="0.35">
      <c r="A251" s="62" t="s">
        <v>317</v>
      </c>
      <c r="B251" s="62" t="s">
        <v>134</v>
      </c>
      <c r="C251" s="62" t="s">
        <v>8</v>
      </c>
      <c r="D251" s="62" t="s">
        <v>9</v>
      </c>
      <c r="E251" s="62" t="s">
        <v>18</v>
      </c>
      <c r="F251" s="63">
        <v>2</v>
      </c>
      <c r="G251" s="64">
        <v>124886.85</v>
      </c>
      <c r="H251" s="64">
        <v>0</v>
      </c>
      <c r="I251" s="69">
        <v>43983</v>
      </c>
      <c r="J251" s="2">
        <f t="shared" si="115"/>
        <v>249773.7</v>
      </c>
      <c r="K251" s="3">
        <f t="shared" si="116"/>
        <v>692.85353675450767</v>
      </c>
      <c r="L251" s="4" t="str">
        <f t="shared" si="117"/>
        <v>Defective CE Transit to Log</v>
      </c>
      <c r="M251" s="4">
        <f t="shared" ca="1" si="118"/>
        <v>988</v>
      </c>
      <c r="N251" s="5" t="str">
        <f t="shared" si="119"/>
        <v>ADENIYI/AYO</v>
      </c>
      <c r="O251" s="5" t="str">
        <f t="shared" ca="1" si="120"/>
        <v>Over due</v>
      </c>
      <c r="P251" s="23">
        <f t="shared" si="121"/>
        <v>346.42676837725384</v>
      </c>
      <c r="Q251" t="str">
        <f t="shared" si="122"/>
        <v>Non Expense Part</v>
      </c>
    </row>
    <row r="252" spans="1:17" x14ac:dyDescent="0.35">
      <c r="A252" s="62" t="s">
        <v>317</v>
      </c>
      <c r="B252" s="62" t="s">
        <v>150</v>
      </c>
      <c r="C252" s="62" t="s">
        <v>8</v>
      </c>
      <c r="D252" s="62" t="s">
        <v>9</v>
      </c>
      <c r="E252" s="62" t="s">
        <v>34</v>
      </c>
      <c r="F252" s="63">
        <v>1</v>
      </c>
      <c r="G252" s="64">
        <v>47084.11</v>
      </c>
      <c r="H252" s="64">
        <v>0</v>
      </c>
      <c r="I252" s="69">
        <v>43957</v>
      </c>
      <c r="J252" s="2">
        <f t="shared" si="115"/>
        <v>47084.11</v>
      </c>
      <c r="K252" s="3">
        <f t="shared" si="116"/>
        <v>130.60779472954229</v>
      </c>
      <c r="L252" s="4" t="str">
        <f t="shared" si="117"/>
        <v>Defective CE Transit to Log</v>
      </c>
      <c r="M252" s="4">
        <f t="shared" ca="1" si="118"/>
        <v>1014</v>
      </c>
      <c r="N252" s="5" t="str">
        <f t="shared" si="119"/>
        <v>ADENIYI/AYO</v>
      </c>
      <c r="O252" s="5" t="str">
        <f t="shared" ca="1" si="120"/>
        <v>Over due</v>
      </c>
      <c r="P252" s="23">
        <f t="shared" si="121"/>
        <v>130.60779472954229</v>
      </c>
      <c r="Q252" t="str">
        <f t="shared" si="122"/>
        <v>Non Expense Part</v>
      </c>
    </row>
    <row r="253" spans="1:17" x14ac:dyDescent="0.35">
      <c r="A253" s="62" t="s">
        <v>66</v>
      </c>
      <c r="B253" s="62" t="s">
        <v>149</v>
      </c>
      <c r="C253" s="62" t="s">
        <v>8</v>
      </c>
      <c r="D253" s="62" t="s">
        <v>9</v>
      </c>
      <c r="E253" s="62" t="s">
        <v>14</v>
      </c>
      <c r="F253" s="63">
        <v>1</v>
      </c>
      <c r="G253" s="64">
        <v>155657.12</v>
      </c>
      <c r="H253" s="64">
        <v>3.9E-2</v>
      </c>
      <c r="I253" s="69">
        <v>43986</v>
      </c>
      <c r="J253" s="2">
        <f t="shared" si="115"/>
        <v>155657.12</v>
      </c>
      <c r="K253" s="3">
        <f t="shared" si="116"/>
        <v>431.78130097087376</v>
      </c>
      <c r="L253" s="4" t="str">
        <f t="shared" si="117"/>
        <v>Defective CE Transit to Log</v>
      </c>
      <c r="M253" s="4">
        <f t="shared" ca="1" si="118"/>
        <v>985</v>
      </c>
      <c r="N253" s="5" t="str">
        <f t="shared" si="119"/>
        <v>ADENIYI/AYO</v>
      </c>
      <c r="O253" s="5" t="str">
        <f t="shared" ca="1" si="120"/>
        <v>Over due</v>
      </c>
      <c r="P253" s="23">
        <f t="shared" si="121"/>
        <v>431.78119278779474</v>
      </c>
      <c r="Q253" t="str">
        <f t="shared" si="122"/>
        <v>Non Expense Part</v>
      </c>
    </row>
    <row r="254" spans="1:17" x14ac:dyDescent="0.35">
      <c r="A254" s="62" t="s">
        <v>66</v>
      </c>
      <c r="B254" s="62" t="s">
        <v>134</v>
      </c>
      <c r="C254" s="62" t="s">
        <v>8</v>
      </c>
      <c r="D254" s="62" t="s">
        <v>9</v>
      </c>
      <c r="E254" s="62" t="s">
        <v>18</v>
      </c>
      <c r="F254" s="63">
        <v>1</v>
      </c>
      <c r="G254" s="64">
        <v>124886.85</v>
      </c>
      <c r="H254" s="64">
        <v>0</v>
      </c>
      <c r="I254" s="69">
        <v>43993</v>
      </c>
      <c r="J254" s="2">
        <f t="shared" si="115"/>
        <v>124886.85</v>
      </c>
      <c r="K254" s="3">
        <f t="shared" si="116"/>
        <v>346.42676837725384</v>
      </c>
      <c r="L254" s="4" t="str">
        <f t="shared" si="117"/>
        <v>Defective CE Transit to Log</v>
      </c>
      <c r="M254" s="4">
        <f t="shared" ca="1" si="118"/>
        <v>978</v>
      </c>
      <c r="N254" s="5" t="str">
        <f t="shared" si="119"/>
        <v>ADENIYI/AYO</v>
      </c>
      <c r="O254" s="5" t="str">
        <f t="shared" ca="1" si="120"/>
        <v>Over due</v>
      </c>
      <c r="P254" s="23">
        <f t="shared" si="121"/>
        <v>346.42676837725384</v>
      </c>
      <c r="Q254" t="str">
        <f t="shared" si="122"/>
        <v>Non Expense Part</v>
      </c>
    </row>
    <row r="255" spans="1:17" x14ac:dyDescent="0.35">
      <c r="A255" s="62" t="s">
        <v>66</v>
      </c>
      <c r="B255" s="62" t="s">
        <v>147</v>
      </c>
      <c r="C255" s="62" t="s">
        <v>8</v>
      </c>
      <c r="D255" s="62" t="s">
        <v>9</v>
      </c>
      <c r="E255" s="62" t="s">
        <v>14</v>
      </c>
      <c r="F255" s="63">
        <v>2</v>
      </c>
      <c r="G255" s="64">
        <v>94734.66</v>
      </c>
      <c r="H255" s="64">
        <v>0.03</v>
      </c>
      <c r="I255" s="69">
        <v>43990</v>
      </c>
      <c r="J255" s="2">
        <f t="shared" si="115"/>
        <v>189469.32</v>
      </c>
      <c r="K255" s="3">
        <f t="shared" si="116"/>
        <v>525.57378640776699</v>
      </c>
      <c r="L255" s="4" t="str">
        <f t="shared" si="117"/>
        <v>Defective CE Transit to Log</v>
      </c>
      <c r="M255" s="4">
        <f t="shared" ca="1" si="118"/>
        <v>981</v>
      </c>
      <c r="N255" s="5" t="str">
        <f t="shared" si="119"/>
        <v>ADENIYI/AYO</v>
      </c>
      <c r="O255" s="5" t="str">
        <f t="shared" ca="1" si="120"/>
        <v>Over due</v>
      </c>
      <c r="P255" s="23">
        <f t="shared" si="121"/>
        <v>262.78685159500696</v>
      </c>
      <c r="Q255" t="str">
        <f t="shared" si="122"/>
        <v>Non Expense Part</v>
      </c>
    </row>
    <row r="256" spans="1:17" x14ac:dyDescent="0.35">
      <c r="A256" s="62" t="s">
        <v>66</v>
      </c>
      <c r="B256" s="62" t="s">
        <v>155</v>
      </c>
      <c r="C256" s="62" t="s">
        <v>8</v>
      </c>
      <c r="D256" s="62" t="s">
        <v>9</v>
      </c>
      <c r="E256" s="62" t="s">
        <v>43</v>
      </c>
      <c r="F256" s="63">
        <v>1</v>
      </c>
      <c r="G256" s="64">
        <v>91713.96</v>
      </c>
      <c r="H256" s="64">
        <v>0</v>
      </c>
      <c r="I256" s="69">
        <v>43504</v>
      </c>
      <c r="J256" s="2">
        <f t="shared" si="115"/>
        <v>91713.96</v>
      </c>
      <c r="K256" s="3">
        <f t="shared" si="116"/>
        <v>254.40765603328711</v>
      </c>
      <c r="L256" s="4" t="str">
        <f t="shared" si="117"/>
        <v>Defective CE Transit to Log</v>
      </c>
      <c r="M256" s="4">
        <f t="shared" ca="1" si="118"/>
        <v>1467</v>
      </c>
      <c r="N256" s="5" t="str">
        <f t="shared" si="119"/>
        <v>ADENIYI/AYO</v>
      </c>
      <c r="O256" s="5" t="str">
        <f t="shared" ca="1" si="120"/>
        <v>Over due</v>
      </c>
      <c r="P256" s="23">
        <f t="shared" si="121"/>
        <v>254.40765603328711</v>
      </c>
      <c r="Q256" t="str">
        <f t="shared" si="122"/>
        <v>Non Expense Part</v>
      </c>
    </row>
    <row r="257" spans="1:17" x14ac:dyDescent="0.35">
      <c r="A257" s="62" t="s">
        <v>66</v>
      </c>
      <c r="B257" s="62" t="s">
        <v>154</v>
      </c>
      <c r="C257" s="62" t="s">
        <v>8</v>
      </c>
      <c r="D257" s="62" t="s">
        <v>9</v>
      </c>
      <c r="E257" s="62" t="s">
        <v>42</v>
      </c>
      <c r="F257" s="63">
        <v>1</v>
      </c>
      <c r="G257" s="64">
        <v>41454.54</v>
      </c>
      <c r="H257" s="64">
        <v>0</v>
      </c>
      <c r="I257" s="69">
        <v>43978</v>
      </c>
      <c r="J257" s="2">
        <f t="shared" si="115"/>
        <v>41454.54</v>
      </c>
      <c r="K257" s="3">
        <f t="shared" si="116"/>
        <v>114.9917891816921</v>
      </c>
      <c r="L257" s="4" t="str">
        <f t="shared" si="117"/>
        <v>Defective CE Transit to Log</v>
      </c>
      <c r="M257" s="4">
        <f t="shared" ca="1" si="118"/>
        <v>993</v>
      </c>
      <c r="N257" s="5" t="str">
        <f t="shared" si="119"/>
        <v>ADENIYI/AYO</v>
      </c>
      <c r="O257" s="5" t="str">
        <f t="shared" ca="1" si="120"/>
        <v>Over due</v>
      </c>
      <c r="P257" s="23">
        <f t="shared" si="121"/>
        <v>114.9917891816921</v>
      </c>
      <c r="Q257" t="str">
        <f t="shared" si="122"/>
        <v>Non Expense Part</v>
      </c>
    </row>
    <row r="258" spans="1:17" x14ac:dyDescent="0.35">
      <c r="A258" s="62" t="s">
        <v>66</v>
      </c>
      <c r="B258" s="62" t="s">
        <v>209</v>
      </c>
      <c r="C258" s="62" t="s">
        <v>8</v>
      </c>
      <c r="D258" s="62" t="s">
        <v>9</v>
      </c>
      <c r="E258" s="62" t="s">
        <v>210</v>
      </c>
      <c r="F258" s="63">
        <v>1</v>
      </c>
      <c r="G258" s="64">
        <v>61860.54</v>
      </c>
      <c r="H258" s="64">
        <v>0</v>
      </c>
      <c r="I258" s="69">
        <v>43804</v>
      </c>
      <c r="J258" s="2">
        <f t="shared" si="115"/>
        <v>61860.54</v>
      </c>
      <c r="K258" s="3">
        <f t="shared" si="116"/>
        <v>171.59650485436893</v>
      </c>
      <c r="L258" s="4" t="str">
        <f t="shared" si="117"/>
        <v>Defective CE Transit to Log</v>
      </c>
      <c r="M258" s="4">
        <f t="shared" ca="1" si="118"/>
        <v>1167</v>
      </c>
      <c r="N258" s="5" t="str">
        <f t="shared" si="119"/>
        <v>ADENIYI/AYO</v>
      </c>
      <c r="O258" s="5" t="str">
        <f t="shared" ca="1" si="120"/>
        <v>Over due</v>
      </c>
      <c r="P258" s="23">
        <f t="shared" si="121"/>
        <v>171.59650485436893</v>
      </c>
      <c r="Q258" t="str">
        <f t="shared" si="122"/>
        <v>Non Expense Part</v>
      </c>
    </row>
    <row r="259" spans="1:17" x14ac:dyDescent="0.35">
      <c r="A259" s="62" t="s">
        <v>318</v>
      </c>
      <c r="B259" s="62" t="s">
        <v>134</v>
      </c>
      <c r="C259" s="62" t="s">
        <v>8</v>
      </c>
      <c r="D259" s="62" t="s">
        <v>9</v>
      </c>
      <c r="E259" s="62" t="s">
        <v>18</v>
      </c>
      <c r="F259" s="63">
        <v>1</v>
      </c>
      <c r="G259" s="64">
        <v>124886.85</v>
      </c>
      <c r="H259" s="64">
        <v>0</v>
      </c>
      <c r="I259" s="69">
        <v>43865</v>
      </c>
      <c r="J259" s="2">
        <f t="shared" si="115"/>
        <v>124886.85</v>
      </c>
      <c r="K259" s="3">
        <f t="shared" si="116"/>
        <v>346.42676837725384</v>
      </c>
      <c r="L259" s="4" t="str">
        <f t="shared" si="117"/>
        <v>Defective CE Transit to Log</v>
      </c>
      <c r="M259" s="4">
        <f t="shared" ca="1" si="118"/>
        <v>1106</v>
      </c>
      <c r="N259" s="5" t="str">
        <f t="shared" si="119"/>
        <v>ADENIYI/AYO</v>
      </c>
      <c r="O259" s="5" t="str">
        <f t="shared" ca="1" si="120"/>
        <v>Over due</v>
      </c>
      <c r="P259" s="23">
        <f t="shared" si="121"/>
        <v>346.42676837725384</v>
      </c>
      <c r="Q259" t="str">
        <f t="shared" si="122"/>
        <v>Non Expense Part</v>
      </c>
    </row>
    <row r="260" spans="1:17" x14ac:dyDescent="0.35">
      <c r="A260" s="62" t="s">
        <v>387</v>
      </c>
      <c r="B260" s="62" t="s">
        <v>140</v>
      </c>
      <c r="C260" s="62" t="s">
        <v>8</v>
      </c>
      <c r="D260" s="62" t="s">
        <v>9</v>
      </c>
      <c r="E260" s="62" t="s">
        <v>13</v>
      </c>
      <c r="F260" s="63">
        <v>1</v>
      </c>
      <c r="G260" s="64">
        <v>137664.66</v>
      </c>
      <c r="H260" s="64">
        <v>0.121</v>
      </c>
      <c r="I260" s="69">
        <v>43984</v>
      </c>
      <c r="J260" s="2">
        <f t="shared" si="115"/>
        <v>137664.66</v>
      </c>
      <c r="K260" s="3">
        <f t="shared" si="116"/>
        <v>381.87179195561725</v>
      </c>
      <c r="L260" s="4" t="str">
        <f t="shared" si="117"/>
        <v>Defective CE Transit to Log</v>
      </c>
      <c r="M260" s="4">
        <f t="shared" ca="1" si="118"/>
        <v>987</v>
      </c>
      <c r="N260" s="5" t="str">
        <f t="shared" si="119"/>
        <v>ADENIYI/AYO</v>
      </c>
      <c r="O260" s="5" t="str">
        <f t="shared" ca="1" si="120"/>
        <v>Over due</v>
      </c>
      <c r="P260" s="23">
        <f t="shared" si="121"/>
        <v>381.8714563106796</v>
      </c>
      <c r="Q260" t="str">
        <f t="shared" si="122"/>
        <v>Non Expense Part</v>
      </c>
    </row>
    <row r="261" spans="1:17" x14ac:dyDescent="0.35">
      <c r="A261" s="62" t="s">
        <v>387</v>
      </c>
      <c r="B261" s="62" t="s">
        <v>134</v>
      </c>
      <c r="C261" s="62" t="s">
        <v>8</v>
      </c>
      <c r="D261" s="62" t="s">
        <v>9</v>
      </c>
      <c r="E261" s="62" t="s">
        <v>18</v>
      </c>
      <c r="F261" s="63">
        <v>2</v>
      </c>
      <c r="G261" s="64">
        <v>124886.85</v>
      </c>
      <c r="H261" s="64">
        <v>0</v>
      </c>
      <c r="I261" s="69">
        <v>43983</v>
      </c>
      <c r="J261" s="2">
        <f t="shared" si="115"/>
        <v>249773.7</v>
      </c>
      <c r="K261" s="3">
        <f t="shared" si="116"/>
        <v>692.85353675450767</v>
      </c>
      <c r="L261" s="4" t="str">
        <f t="shared" si="117"/>
        <v>Defective CE Transit to Log</v>
      </c>
      <c r="M261" s="4">
        <f t="shared" ca="1" si="118"/>
        <v>988</v>
      </c>
      <c r="N261" s="5" t="str">
        <f t="shared" si="119"/>
        <v>ADENIYI/AYO</v>
      </c>
      <c r="O261" s="5" t="str">
        <f t="shared" ca="1" si="120"/>
        <v>Over due</v>
      </c>
      <c r="P261" s="23">
        <f t="shared" si="121"/>
        <v>346.42676837725384</v>
      </c>
      <c r="Q261" t="str">
        <f t="shared" si="122"/>
        <v>Non Expense Part</v>
      </c>
    </row>
    <row r="262" spans="1:17" x14ac:dyDescent="0.35">
      <c r="A262" s="62" t="s">
        <v>67</v>
      </c>
      <c r="B262" s="62" t="s">
        <v>139</v>
      </c>
      <c r="C262" s="62" t="s">
        <v>8</v>
      </c>
      <c r="D262" s="62" t="s">
        <v>9</v>
      </c>
      <c r="E262" s="62" t="s">
        <v>14</v>
      </c>
      <c r="F262" s="63">
        <v>1</v>
      </c>
      <c r="G262" s="64">
        <v>152736.19</v>
      </c>
      <c r="H262" s="64">
        <v>1.7000000000000001E-2</v>
      </c>
      <c r="I262" s="69">
        <v>43927</v>
      </c>
      <c r="J262" s="2">
        <f t="shared" si="115"/>
        <v>152736.19</v>
      </c>
      <c r="K262" s="3">
        <f t="shared" si="116"/>
        <v>423.67879889042996</v>
      </c>
      <c r="L262" s="4" t="str">
        <f t="shared" si="117"/>
        <v>Defective CE Transit to Log</v>
      </c>
      <c r="M262" s="4">
        <f t="shared" ca="1" si="118"/>
        <v>1044</v>
      </c>
      <c r="N262" s="5" t="str">
        <f t="shared" si="119"/>
        <v>ADENIYI/AYO</v>
      </c>
      <c r="O262" s="5" t="str">
        <f t="shared" ca="1" si="120"/>
        <v>Over due</v>
      </c>
      <c r="P262" s="23">
        <f t="shared" si="121"/>
        <v>423.67875173370322</v>
      </c>
      <c r="Q262" t="str">
        <f t="shared" si="122"/>
        <v>Non Expense Part</v>
      </c>
    </row>
    <row r="263" spans="1:17" x14ac:dyDescent="0.35">
      <c r="A263" s="62" t="s">
        <v>67</v>
      </c>
      <c r="B263" s="62" t="s">
        <v>140</v>
      </c>
      <c r="C263" s="62" t="s">
        <v>8</v>
      </c>
      <c r="D263" s="62" t="s">
        <v>9</v>
      </c>
      <c r="E263" s="62" t="s">
        <v>13</v>
      </c>
      <c r="F263" s="63">
        <v>1</v>
      </c>
      <c r="G263" s="64">
        <v>137664.66</v>
      </c>
      <c r="H263" s="64">
        <v>0.121</v>
      </c>
      <c r="I263" s="69">
        <v>43993</v>
      </c>
      <c r="J263" s="2">
        <f t="shared" si="115"/>
        <v>137664.66</v>
      </c>
      <c r="K263" s="3">
        <f t="shared" si="116"/>
        <v>381.87179195561725</v>
      </c>
      <c r="L263" s="4" t="str">
        <f t="shared" si="117"/>
        <v>Defective CE Transit to Log</v>
      </c>
      <c r="M263" s="4">
        <f t="shared" ca="1" si="118"/>
        <v>978</v>
      </c>
      <c r="N263" s="5" t="str">
        <f t="shared" si="119"/>
        <v>ADENIYI/AYO</v>
      </c>
      <c r="O263" s="5" t="str">
        <f t="shared" ca="1" si="120"/>
        <v>Over due</v>
      </c>
      <c r="P263" s="23">
        <f t="shared" si="121"/>
        <v>381.8714563106796</v>
      </c>
      <c r="Q263" t="str">
        <f t="shared" si="122"/>
        <v>Non Expense Part</v>
      </c>
    </row>
    <row r="264" spans="1:17" x14ac:dyDescent="0.35">
      <c r="A264" s="62" t="s">
        <v>67</v>
      </c>
      <c r="B264" s="62" t="s">
        <v>134</v>
      </c>
      <c r="C264" s="62" t="s">
        <v>8</v>
      </c>
      <c r="D264" s="62" t="s">
        <v>9</v>
      </c>
      <c r="E264" s="62" t="s">
        <v>18</v>
      </c>
      <c r="F264" s="63">
        <v>1</v>
      </c>
      <c r="G264" s="64">
        <v>124886.85</v>
      </c>
      <c r="H264" s="64">
        <v>0</v>
      </c>
      <c r="I264" s="69">
        <v>43984</v>
      </c>
      <c r="J264" s="2">
        <f t="shared" si="115"/>
        <v>124886.85</v>
      </c>
      <c r="K264" s="3">
        <f t="shared" si="116"/>
        <v>346.42676837725384</v>
      </c>
      <c r="L264" s="4" t="str">
        <f t="shared" si="117"/>
        <v>Defective CE Transit to Log</v>
      </c>
      <c r="M264" s="4">
        <f t="shared" ca="1" si="118"/>
        <v>987</v>
      </c>
      <c r="N264" s="5" t="str">
        <f t="shared" si="119"/>
        <v>ADENIYI/AYO</v>
      </c>
      <c r="O264" s="5" t="str">
        <f t="shared" ca="1" si="120"/>
        <v>Over due</v>
      </c>
      <c r="P264" s="23">
        <f t="shared" si="121"/>
        <v>346.42676837725384</v>
      </c>
      <c r="Q264" t="str">
        <f t="shared" si="122"/>
        <v>Non Expense Part</v>
      </c>
    </row>
    <row r="265" spans="1:17" x14ac:dyDescent="0.35">
      <c r="A265" s="62" t="s">
        <v>67</v>
      </c>
      <c r="B265" s="62" t="s">
        <v>130</v>
      </c>
      <c r="C265" s="62" t="s">
        <v>8</v>
      </c>
      <c r="D265" s="62" t="s">
        <v>9</v>
      </c>
      <c r="E265" s="62" t="s">
        <v>11</v>
      </c>
      <c r="F265" s="63">
        <v>4</v>
      </c>
      <c r="G265" s="64">
        <v>102960.99</v>
      </c>
      <c r="H265" s="64">
        <v>0</v>
      </c>
      <c r="I265" s="69">
        <v>43987</v>
      </c>
      <c r="J265" s="2">
        <f t="shared" si="115"/>
        <v>411843.96</v>
      </c>
      <c r="K265" s="3">
        <f t="shared" si="116"/>
        <v>1142.4242995839113</v>
      </c>
      <c r="L265" s="4" t="str">
        <f t="shared" si="117"/>
        <v>Defective CE Transit to Log</v>
      </c>
      <c r="M265" s="4">
        <f t="shared" ca="1" si="118"/>
        <v>984</v>
      </c>
      <c r="N265" s="5" t="str">
        <f t="shared" si="119"/>
        <v>ADENIYI/AYO</v>
      </c>
      <c r="O265" s="5" t="str">
        <f t="shared" ca="1" si="120"/>
        <v>Over due</v>
      </c>
      <c r="P265" s="23">
        <f t="shared" si="121"/>
        <v>285.60607489597783</v>
      </c>
      <c r="Q265" t="str">
        <f t="shared" si="122"/>
        <v>Non Expense Part</v>
      </c>
    </row>
    <row r="266" spans="1:17" x14ac:dyDescent="0.35">
      <c r="A266" s="62" t="s">
        <v>67</v>
      </c>
      <c r="B266" s="62" t="s">
        <v>319</v>
      </c>
      <c r="C266" s="62" t="s">
        <v>8</v>
      </c>
      <c r="D266" s="62" t="s">
        <v>9</v>
      </c>
      <c r="E266" s="62" t="s">
        <v>320</v>
      </c>
      <c r="F266" s="63">
        <v>1</v>
      </c>
      <c r="G266" s="64">
        <v>194899.68</v>
      </c>
      <c r="H266" s="64">
        <v>0</v>
      </c>
      <c r="I266" s="69">
        <v>43713</v>
      </c>
      <c r="J266" s="2">
        <f t="shared" ref="J266:J280" si="123">F266*G266</f>
        <v>194899.68</v>
      </c>
      <c r="K266" s="3">
        <f t="shared" ref="K266:K280" si="124">IF(J266="",(H266/$F$10),((J266+H266)/$F$10))</f>
        <v>540.63711511789177</v>
      </c>
      <c r="L266" s="4" t="str">
        <f t="shared" ref="L266:L280" si="125">IF(A266="","",IF(LEFT(A266,1)="T","Good Transit to CE",IF(LEFT(A266,4)="DEF4","Defective From FSL to Log",IF(LEFT(A266,2)="00","FSL to FSL",IF(OR(LEFT(A266,1)="0",LEFT(A266,1)="O"),"OBF - CE transit to Log",IF(LEFT(A266,1)="D","Defective CE Transit to Log",IF(LEFT(A266,1)="G","Good CE transit to Log",IF(A266="WH1","NTS - FSL to Log","FSL to FSL"))))))))</f>
        <v>Defective CE Transit to Log</v>
      </c>
      <c r="M266" s="4">
        <f t="shared" ref="M266:M280" ca="1" si="126">IF(I266="","",TODAY()-I266)</f>
        <v>1258</v>
      </c>
      <c r="N266" s="5" t="str">
        <f t="shared" ref="N266:N280" si="127">IF(L266="","",VLOOKUP(L266,$B$2:$E$8,4,0))</f>
        <v>ADENIYI/AYO</v>
      </c>
      <c r="O266" s="5" t="str">
        <f t="shared" ref="O266:O280" ca="1" si="128">IF(B266="","",IF(AND(L266="FSL to FSL",M266&lt;=3),"Within Aging",IF(AND(L266="NTS - FSL to Log",M266&lt;=3),"Within Aging",IF(AND(L266="Defective From FSL to Log",M266&lt;=3),"Within Aging",IF(AND(L266="Defective CE Transit to Log",M266&lt;=7),"Within Aging",IF(AND(L266="OBF - CE transit to Log",M266&lt;=7),"Within Aging",IF(AND(L266="Good CE transit to Log",L266&lt;=3),"Within Aging",IF(AND(L266="Good Transit to CE",L266&lt;=3),"Within Aging","Over due"))))))))</f>
        <v>Over due</v>
      </c>
      <c r="P266" s="23">
        <f t="shared" ref="P266:P280" si="129">G266/F$10</f>
        <v>540.63711511789177</v>
      </c>
      <c r="Q266" t="str">
        <f t="shared" ref="Q266:Q280" si="130">IF(AND(C266="N",P266&lt;=5),"Expense Part","Non Expense Part")</f>
        <v>Non Expense Part</v>
      </c>
    </row>
    <row r="267" spans="1:17" x14ac:dyDescent="0.35">
      <c r="A267" s="62" t="s">
        <v>67</v>
      </c>
      <c r="B267" s="62" t="s">
        <v>137</v>
      </c>
      <c r="C267" s="62" t="s">
        <v>8</v>
      </c>
      <c r="D267" s="62" t="s">
        <v>9</v>
      </c>
      <c r="E267" s="62" t="s">
        <v>22</v>
      </c>
      <c r="F267" s="63">
        <v>1</v>
      </c>
      <c r="G267" s="64">
        <v>87651.520000000004</v>
      </c>
      <c r="H267" s="64">
        <v>0</v>
      </c>
      <c r="I267" s="69">
        <v>43805</v>
      </c>
      <c r="J267" s="2">
        <f t="shared" si="123"/>
        <v>87651.520000000004</v>
      </c>
      <c r="K267" s="3">
        <f t="shared" si="124"/>
        <v>243.1387517337032</v>
      </c>
      <c r="L267" s="4" t="str">
        <f t="shared" si="125"/>
        <v>Defective CE Transit to Log</v>
      </c>
      <c r="M267" s="4">
        <f t="shared" ca="1" si="126"/>
        <v>1166</v>
      </c>
      <c r="N267" s="5" t="str">
        <f t="shared" si="127"/>
        <v>ADENIYI/AYO</v>
      </c>
      <c r="O267" s="5" t="str">
        <f t="shared" ca="1" si="128"/>
        <v>Over due</v>
      </c>
      <c r="P267" s="23">
        <f t="shared" si="129"/>
        <v>243.1387517337032</v>
      </c>
      <c r="Q267" t="str">
        <f t="shared" si="130"/>
        <v>Non Expense Part</v>
      </c>
    </row>
    <row r="268" spans="1:17" x14ac:dyDescent="0.35">
      <c r="A268" s="62" t="s">
        <v>67</v>
      </c>
      <c r="B268" s="62" t="s">
        <v>144</v>
      </c>
      <c r="C268" s="62" t="s">
        <v>8</v>
      </c>
      <c r="D268" s="62" t="s">
        <v>9</v>
      </c>
      <c r="E268" s="62" t="s">
        <v>28</v>
      </c>
      <c r="F268" s="63">
        <v>1</v>
      </c>
      <c r="G268" s="64">
        <v>59967.21</v>
      </c>
      <c r="H268" s="64">
        <v>0</v>
      </c>
      <c r="I268" s="69">
        <v>43622</v>
      </c>
      <c r="J268" s="2">
        <f t="shared" si="123"/>
        <v>59967.21</v>
      </c>
      <c r="K268" s="3">
        <f t="shared" si="124"/>
        <v>166.34454923717058</v>
      </c>
      <c r="L268" s="4" t="str">
        <f t="shared" si="125"/>
        <v>Defective CE Transit to Log</v>
      </c>
      <c r="M268" s="4">
        <f t="shared" ca="1" si="126"/>
        <v>1349</v>
      </c>
      <c r="N268" s="5" t="str">
        <f t="shared" si="127"/>
        <v>ADENIYI/AYO</v>
      </c>
      <c r="O268" s="5" t="str">
        <f t="shared" ca="1" si="128"/>
        <v>Over due</v>
      </c>
      <c r="P268" s="23">
        <f t="shared" si="129"/>
        <v>166.34454923717058</v>
      </c>
      <c r="Q268" t="str">
        <f t="shared" si="130"/>
        <v>Non Expense Part</v>
      </c>
    </row>
    <row r="269" spans="1:17" x14ac:dyDescent="0.35">
      <c r="A269" s="62" t="s">
        <v>216</v>
      </c>
      <c r="B269" s="62" t="s">
        <v>149</v>
      </c>
      <c r="C269" s="62" t="s">
        <v>8</v>
      </c>
      <c r="D269" s="62" t="s">
        <v>9</v>
      </c>
      <c r="E269" s="62" t="s">
        <v>14</v>
      </c>
      <c r="F269" s="63">
        <v>2</v>
      </c>
      <c r="G269" s="64">
        <v>155657.12</v>
      </c>
      <c r="H269" s="64">
        <v>3.9E-2</v>
      </c>
      <c r="I269" s="69">
        <v>43917</v>
      </c>
      <c r="J269" s="2">
        <f t="shared" si="123"/>
        <v>311314.24</v>
      </c>
      <c r="K269" s="3">
        <f t="shared" si="124"/>
        <v>863.56249375866844</v>
      </c>
      <c r="L269" s="4" t="str">
        <f t="shared" si="125"/>
        <v>Defective CE Transit to Log</v>
      </c>
      <c r="M269" s="4">
        <f t="shared" ca="1" si="126"/>
        <v>1054</v>
      </c>
      <c r="N269" s="5" t="str">
        <f t="shared" si="127"/>
        <v>ADENIYI/AYO</v>
      </c>
      <c r="O269" s="5" t="str">
        <f t="shared" ca="1" si="128"/>
        <v>Over due</v>
      </c>
      <c r="P269" s="23">
        <f t="shared" si="129"/>
        <v>431.78119278779474</v>
      </c>
      <c r="Q269" t="str">
        <f t="shared" si="130"/>
        <v>Non Expense Part</v>
      </c>
    </row>
    <row r="270" spans="1:17" x14ac:dyDescent="0.35">
      <c r="A270" s="62" t="s">
        <v>216</v>
      </c>
      <c r="B270" s="62" t="s">
        <v>134</v>
      </c>
      <c r="C270" s="62" t="s">
        <v>8</v>
      </c>
      <c r="D270" s="62" t="s">
        <v>9</v>
      </c>
      <c r="E270" s="62" t="s">
        <v>18</v>
      </c>
      <c r="F270" s="63">
        <v>2</v>
      </c>
      <c r="G270" s="64">
        <v>124886.85</v>
      </c>
      <c r="H270" s="64">
        <v>0</v>
      </c>
      <c r="I270" s="69">
        <v>43969</v>
      </c>
      <c r="J270" s="2">
        <f t="shared" si="123"/>
        <v>249773.7</v>
      </c>
      <c r="K270" s="3">
        <f t="shared" si="124"/>
        <v>692.85353675450767</v>
      </c>
      <c r="L270" s="4" t="str">
        <f t="shared" si="125"/>
        <v>Defective CE Transit to Log</v>
      </c>
      <c r="M270" s="4">
        <f t="shared" ca="1" si="126"/>
        <v>1002</v>
      </c>
      <c r="N270" s="5" t="str">
        <f t="shared" si="127"/>
        <v>ADENIYI/AYO</v>
      </c>
      <c r="O270" s="5" t="str">
        <f t="shared" ca="1" si="128"/>
        <v>Over due</v>
      </c>
      <c r="P270" s="23">
        <f t="shared" si="129"/>
        <v>346.42676837725384</v>
      </c>
      <c r="Q270" t="str">
        <f t="shared" si="130"/>
        <v>Non Expense Part</v>
      </c>
    </row>
    <row r="271" spans="1:17" x14ac:dyDescent="0.35">
      <c r="A271" s="62" t="s">
        <v>216</v>
      </c>
      <c r="B271" s="62" t="s">
        <v>136</v>
      </c>
      <c r="C271" s="62" t="s">
        <v>8</v>
      </c>
      <c r="D271" s="62" t="s">
        <v>9</v>
      </c>
      <c r="E271" s="62" t="s">
        <v>20</v>
      </c>
      <c r="F271" s="63">
        <v>1</v>
      </c>
      <c r="G271" s="64">
        <v>115853.46</v>
      </c>
      <c r="H271" s="64">
        <v>0</v>
      </c>
      <c r="I271" s="69">
        <v>43990</v>
      </c>
      <c r="J271" s="2">
        <f t="shared" si="123"/>
        <v>115853.46</v>
      </c>
      <c r="K271" s="3">
        <f t="shared" si="124"/>
        <v>321.36882108183079</v>
      </c>
      <c r="L271" s="4" t="str">
        <f t="shared" si="125"/>
        <v>Defective CE Transit to Log</v>
      </c>
      <c r="M271" s="4">
        <f t="shared" ca="1" si="126"/>
        <v>981</v>
      </c>
      <c r="N271" s="5" t="str">
        <f t="shared" si="127"/>
        <v>ADENIYI/AYO</v>
      </c>
      <c r="O271" s="5" t="str">
        <f t="shared" ca="1" si="128"/>
        <v>Over due</v>
      </c>
      <c r="P271" s="23">
        <f t="shared" si="129"/>
        <v>321.36882108183079</v>
      </c>
      <c r="Q271" t="str">
        <f t="shared" si="130"/>
        <v>Non Expense Part</v>
      </c>
    </row>
    <row r="272" spans="1:17" x14ac:dyDescent="0.35">
      <c r="A272" s="62" t="s">
        <v>216</v>
      </c>
      <c r="B272" s="62" t="s">
        <v>137</v>
      </c>
      <c r="C272" s="62" t="s">
        <v>8</v>
      </c>
      <c r="D272" s="62" t="s">
        <v>9</v>
      </c>
      <c r="E272" s="62" t="s">
        <v>22</v>
      </c>
      <c r="F272" s="63">
        <v>2</v>
      </c>
      <c r="G272" s="64">
        <v>87651.520000000004</v>
      </c>
      <c r="H272" s="64">
        <v>0</v>
      </c>
      <c r="I272" s="69">
        <v>43986</v>
      </c>
      <c r="J272" s="2">
        <f t="shared" si="123"/>
        <v>175303.04000000001</v>
      </c>
      <c r="K272" s="3">
        <f t="shared" si="124"/>
        <v>486.2775034674064</v>
      </c>
      <c r="L272" s="4" t="str">
        <f t="shared" si="125"/>
        <v>Defective CE Transit to Log</v>
      </c>
      <c r="M272" s="4">
        <f t="shared" ca="1" si="126"/>
        <v>985</v>
      </c>
      <c r="N272" s="5" t="str">
        <f t="shared" si="127"/>
        <v>ADENIYI/AYO</v>
      </c>
      <c r="O272" s="5" t="str">
        <f t="shared" ca="1" si="128"/>
        <v>Over due</v>
      </c>
      <c r="P272" s="23">
        <f t="shared" si="129"/>
        <v>243.1387517337032</v>
      </c>
      <c r="Q272" t="str">
        <f t="shared" si="130"/>
        <v>Non Expense Part</v>
      </c>
    </row>
    <row r="273" spans="1:17" x14ac:dyDescent="0.35">
      <c r="A273" s="62" t="s">
        <v>216</v>
      </c>
      <c r="B273" s="62" t="s">
        <v>154</v>
      </c>
      <c r="C273" s="62" t="s">
        <v>8</v>
      </c>
      <c r="D273" s="62" t="s">
        <v>9</v>
      </c>
      <c r="E273" s="62" t="s">
        <v>42</v>
      </c>
      <c r="F273" s="63">
        <v>1</v>
      </c>
      <c r="G273" s="64">
        <v>41454.54</v>
      </c>
      <c r="H273" s="64">
        <v>0</v>
      </c>
      <c r="I273" s="69">
        <v>43944</v>
      </c>
      <c r="J273" s="2">
        <f t="shared" si="123"/>
        <v>41454.54</v>
      </c>
      <c r="K273" s="3">
        <f t="shared" si="124"/>
        <v>114.9917891816921</v>
      </c>
      <c r="L273" s="4" t="str">
        <f t="shared" si="125"/>
        <v>Defective CE Transit to Log</v>
      </c>
      <c r="M273" s="4">
        <f t="shared" ca="1" si="126"/>
        <v>1027</v>
      </c>
      <c r="N273" s="5" t="str">
        <f t="shared" si="127"/>
        <v>ADENIYI/AYO</v>
      </c>
      <c r="O273" s="5" t="str">
        <f t="shared" ca="1" si="128"/>
        <v>Over due</v>
      </c>
      <c r="P273" s="23">
        <f t="shared" si="129"/>
        <v>114.9917891816921</v>
      </c>
      <c r="Q273" t="str">
        <f t="shared" si="130"/>
        <v>Non Expense Part</v>
      </c>
    </row>
    <row r="274" spans="1:17" x14ac:dyDescent="0.35">
      <c r="A274" s="62" t="s">
        <v>216</v>
      </c>
      <c r="B274" s="62" t="s">
        <v>241</v>
      </c>
      <c r="C274" s="62" t="s">
        <v>8</v>
      </c>
      <c r="D274" s="62" t="s">
        <v>9</v>
      </c>
      <c r="E274" s="62" t="s">
        <v>242</v>
      </c>
      <c r="F274" s="63">
        <v>1</v>
      </c>
      <c r="G274" s="64">
        <v>37661.660000000003</v>
      </c>
      <c r="H274" s="64">
        <v>0</v>
      </c>
      <c r="I274" s="69">
        <v>43991</v>
      </c>
      <c r="J274" s="2">
        <f t="shared" si="123"/>
        <v>37661.660000000003</v>
      </c>
      <c r="K274" s="3">
        <f t="shared" si="124"/>
        <v>104.47062413314842</v>
      </c>
      <c r="L274" s="4" t="str">
        <f t="shared" si="125"/>
        <v>Defective CE Transit to Log</v>
      </c>
      <c r="M274" s="4">
        <f t="shared" ca="1" si="126"/>
        <v>980</v>
      </c>
      <c r="N274" s="5" t="str">
        <f t="shared" si="127"/>
        <v>ADENIYI/AYO</v>
      </c>
      <c r="O274" s="5" t="str">
        <f t="shared" ca="1" si="128"/>
        <v>Over due</v>
      </c>
      <c r="P274" s="23">
        <f t="shared" si="129"/>
        <v>104.47062413314842</v>
      </c>
      <c r="Q274" t="str">
        <f t="shared" si="130"/>
        <v>Non Expense Part</v>
      </c>
    </row>
    <row r="275" spans="1:17" x14ac:dyDescent="0.35">
      <c r="A275" s="62" t="s">
        <v>68</v>
      </c>
      <c r="B275" s="62" t="s">
        <v>149</v>
      </c>
      <c r="C275" s="62" t="s">
        <v>8</v>
      </c>
      <c r="D275" s="62" t="s">
        <v>9</v>
      </c>
      <c r="E275" s="62" t="s">
        <v>14</v>
      </c>
      <c r="F275" s="63">
        <v>3</v>
      </c>
      <c r="G275" s="64">
        <v>155657.12</v>
      </c>
      <c r="H275" s="64">
        <v>3.9E-2</v>
      </c>
      <c r="I275" s="69">
        <v>43991</v>
      </c>
      <c r="J275" s="2">
        <f t="shared" si="123"/>
        <v>466971.36</v>
      </c>
      <c r="K275" s="3">
        <f t="shared" si="124"/>
        <v>1295.3436865464632</v>
      </c>
      <c r="L275" s="4" t="str">
        <f t="shared" si="125"/>
        <v>Defective CE Transit to Log</v>
      </c>
      <c r="M275" s="4">
        <f t="shared" ca="1" si="126"/>
        <v>980</v>
      </c>
      <c r="N275" s="5" t="str">
        <f t="shared" si="127"/>
        <v>ADENIYI/AYO</v>
      </c>
      <c r="O275" s="5" t="str">
        <f t="shared" ca="1" si="128"/>
        <v>Over due</v>
      </c>
      <c r="P275" s="23">
        <f t="shared" si="129"/>
        <v>431.78119278779474</v>
      </c>
      <c r="Q275" t="str">
        <f t="shared" si="130"/>
        <v>Non Expense Part</v>
      </c>
    </row>
    <row r="276" spans="1:17" x14ac:dyDescent="0.35">
      <c r="A276" s="62" t="s">
        <v>68</v>
      </c>
      <c r="B276" s="62" t="s">
        <v>140</v>
      </c>
      <c r="C276" s="62" t="s">
        <v>8</v>
      </c>
      <c r="D276" s="62" t="s">
        <v>9</v>
      </c>
      <c r="E276" s="62" t="s">
        <v>13</v>
      </c>
      <c r="F276" s="63">
        <v>5</v>
      </c>
      <c r="G276" s="64">
        <v>137664.66</v>
      </c>
      <c r="H276" s="64">
        <v>0.121</v>
      </c>
      <c r="I276" s="69">
        <v>43983</v>
      </c>
      <c r="J276" s="2">
        <f t="shared" si="123"/>
        <v>688323.3</v>
      </c>
      <c r="K276" s="3">
        <f t="shared" si="124"/>
        <v>1909.3576171983359</v>
      </c>
      <c r="L276" s="4" t="str">
        <f t="shared" si="125"/>
        <v>Defective CE Transit to Log</v>
      </c>
      <c r="M276" s="4">
        <f t="shared" ca="1" si="126"/>
        <v>988</v>
      </c>
      <c r="N276" s="5" t="str">
        <f t="shared" si="127"/>
        <v>ADENIYI/AYO</v>
      </c>
      <c r="O276" s="5" t="str">
        <f t="shared" ca="1" si="128"/>
        <v>Over due</v>
      </c>
      <c r="P276" s="23">
        <f t="shared" si="129"/>
        <v>381.8714563106796</v>
      </c>
      <c r="Q276" t="str">
        <f t="shared" si="130"/>
        <v>Non Expense Part</v>
      </c>
    </row>
    <row r="277" spans="1:17" x14ac:dyDescent="0.35">
      <c r="A277" s="62" t="s">
        <v>68</v>
      </c>
      <c r="B277" s="62" t="s">
        <v>143</v>
      </c>
      <c r="C277" s="62" t="s">
        <v>8</v>
      </c>
      <c r="D277" s="62" t="s">
        <v>9</v>
      </c>
      <c r="E277" s="62" t="s">
        <v>27</v>
      </c>
      <c r="F277" s="63">
        <v>1</v>
      </c>
      <c r="G277" s="64">
        <v>121673.47</v>
      </c>
      <c r="H277" s="64">
        <v>0</v>
      </c>
      <c r="I277" s="69">
        <v>43978</v>
      </c>
      <c r="J277" s="2">
        <f t="shared" si="123"/>
        <v>121673.47</v>
      </c>
      <c r="K277" s="3">
        <f t="shared" si="124"/>
        <v>337.51309292649097</v>
      </c>
      <c r="L277" s="4" t="str">
        <f t="shared" si="125"/>
        <v>Defective CE Transit to Log</v>
      </c>
      <c r="M277" s="4">
        <f t="shared" ca="1" si="126"/>
        <v>993</v>
      </c>
      <c r="N277" s="5" t="str">
        <f t="shared" si="127"/>
        <v>ADENIYI/AYO</v>
      </c>
      <c r="O277" s="5" t="str">
        <f t="shared" ca="1" si="128"/>
        <v>Over due</v>
      </c>
      <c r="P277" s="23">
        <f t="shared" si="129"/>
        <v>337.51309292649097</v>
      </c>
      <c r="Q277" t="str">
        <f t="shared" si="130"/>
        <v>Non Expense Part</v>
      </c>
    </row>
    <row r="278" spans="1:17" x14ac:dyDescent="0.35">
      <c r="A278" s="62" t="s">
        <v>68</v>
      </c>
      <c r="B278" s="62" t="s">
        <v>134</v>
      </c>
      <c r="C278" s="62" t="s">
        <v>8</v>
      </c>
      <c r="D278" s="62" t="s">
        <v>9</v>
      </c>
      <c r="E278" s="62" t="s">
        <v>18</v>
      </c>
      <c r="F278" s="63">
        <v>1</v>
      </c>
      <c r="G278" s="64">
        <v>124886.85</v>
      </c>
      <c r="H278" s="64">
        <v>0</v>
      </c>
      <c r="I278" s="69">
        <v>43983</v>
      </c>
      <c r="J278" s="2">
        <f t="shared" si="123"/>
        <v>124886.85</v>
      </c>
      <c r="K278" s="3">
        <f t="shared" si="124"/>
        <v>346.42676837725384</v>
      </c>
      <c r="L278" s="4" t="str">
        <f t="shared" si="125"/>
        <v>Defective CE Transit to Log</v>
      </c>
      <c r="M278" s="4">
        <f t="shared" ca="1" si="126"/>
        <v>988</v>
      </c>
      <c r="N278" s="5" t="str">
        <f t="shared" si="127"/>
        <v>ADENIYI/AYO</v>
      </c>
      <c r="O278" s="5" t="str">
        <f t="shared" ca="1" si="128"/>
        <v>Over due</v>
      </c>
      <c r="P278" s="23">
        <f t="shared" si="129"/>
        <v>346.42676837725384</v>
      </c>
      <c r="Q278" t="str">
        <f t="shared" si="130"/>
        <v>Non Expense Part</v>
      </c>
    </row>
    <row r="279" spans="1:17" x14ac:dyDescent="0.35">
      <c r="A279" s="62" t="s">
        <v>68</v>
      </c>
      <c r="B279" s="62" t="s">
        <v>135</v>
      </c>
      <c r="C279" s="62" t="s">
        <v>8</v>
      </c>
      <c r="D279" s="62" t="s">
        <v>9</v>
      </c>
      <c r="E279" s="62" t="s">
        <v>19</v>
      </c>
      <c r="F279" s="63">
        <v>1</v>
      </c>
      <c r="G279" s="64">
        <v>20852.73</v>
      </c>
      <c r="H279" s="64">
        <v>0</v>
      </c>
      <c r="I279" s="69">
        <v>43908</v>
      </c>
      <c r="J279" s="2">
        <f t="shared" si="123"/>
        <v>20852.73</v>
      </c>
      <c r="K279" s="3">
        <f t="shared" si="124"/>
        <v>57.843911234396671</v>
      </c>
      <c r="L279" s="4" t="str">
        <f t="shared" si="125"/>
        <v>Defective CE Transit to Log</v>
      </c>
      <c r="M279" s="4">
        <f t="shared" ca="1" si="126"/>
        <v>1063</v>
      </c>
      <c r="N279" s="5" t="str">
        <f t="shared" si="127"/>
        <v>ADENIYI/AYO</v>
      </c>
      <c r="O279" s="5" t="str">
        <f t="shared" ca="1" si="128"/>
        <v>Over due</v>
      </c>
      <c r="P279" s="23">
        <f t="shared" si="129"/>
        <v>57.843911234396671</v>
      </c>
      <c r="Q279" t="str">
        <f t="shared" si="130"/>
        <v>Non Expense Part</v>
      </c>
    </row>
    <row r="280" spans="1:17" x14ac:dyDescent="0.35">
      <c r="A280" s="62" t="s">
        <v>68</v>
      </c>
      <c r="B280" s="62" t="s">
        <v>130</v>
      </c>
      <c r="C280" s="62" t="s">
        <v>8</v>
      </c>
      <c r="D280" s="62" t="s">
        <v>9</v>
      </c>
      <c r="E280" s="62" t="s">
        <v>11</v>
      </c>
      <c r="F280" s="63">
        <v>2</v>
      </c>
      <c r="G280" s="64">
        <v>102960.99</v>
      </c>
      <c r="H280" s="64">
        <v>0</v>
      </c>
      <c r="I280" s="69">
        <v>43965</v>
      </c>
      <c r="J280" s="2">
        <f t="shared" si="123"/>
        <v>205921.98</v>
      </c>
      <c r="K280" s="3">
        <f t="shared" si="124"/>
        <v>571.21214979195565</v>
      </c>
      <c r="L280" s="4" t="str">
        <f t="shared" si="125"/>
        <v>Defective CE Transit to Log</v>
      </c>
      <c r="M280" s="4">
        <f t="shared" ca="1" si="126"/>
        <v>1006</v>
      </c>
      <c r="N280" s="5" t="str">
        <f t="shared" si="127"/>
        <v>ADENIYI/AYO</v>
      </c>
      <c r="O280" s="5" t="str">
        <f t="shared" ca="1" si="128"/>
        <v>Over due</v>
      </c>
      <c r="P280" s="23">
        <f t="shared" si="129"/>
        <v>285.60607489597783</v>
      </c>
      <c r="Q280" t="str">
        <f t="shared" si="130"/>
        <v>Non Expense Part</v>
      </c>
    </row>
    <row r="281" spans="1:17" x14ac:dyDescent="0.35">
      <c r="A281" s="62" t="s">
        <v>68</v>
      </c>
      <c r="B281" s="62" t="s">
        <v>150</v>
      </c>
      <c r="C281" s="62" t="s">
        <v>8</v>
      </c>
      <c r="D281" s="62" t="s">
        <v>9</v>
      </c>
      <c r="E281" s="62" t="s">
        <v>34</v>
      </c>
      <c r="F281" s="63">
        <v>2</v>
      </c>
      <c r="G281" s="64">
        <v>47084.11</v>
      </c>
      <c r="H281" s="64">
        <v>0</v>
      </c>
      <c r="I281" s="69">
        <v>43970</v>
      </c>
      <c r="J281" s="2">
        <f t="shared" ref="J281:J285" si="131">F281*G281</f>
        <v>94168.22</v>
      </c>
      <c r="K281" s="3">
        <f t="shared" ref="K281:K285" si="132">IF(J281="",(H281/$F$10),((J281+H281)/$F$10))</f>
        <v>261.21558945908458</v>
      </c>
      <c r="L281" s="4" t="str">
        <f t="shared" ref="L281:L285" si="133">IF(A281="","",IF(LEFT(A281,1)="T","Good Transit to CE",IF(LEFT(A281,4)="DEF4","Defective From FSL to Log",IF(LEFT(A281,2)="00","FSL to FSL",IF(OR(LEFT(A281,1)="0",LEFT(A281,1)="O"),"OBF - CE transit to Log",IF(LEFT(A281,1)="D","Defective CE Transit to Log",IF(LEFT(A281,1)="G","Good CE transit to Log",IF(A281="WH1","NTS - FSL to Log","FSL to FSL"))))))))</f>
        <v>Defective CE Transit to Log</v>
      </c>
      <c r="M281" s="4">
        <f t="shared" ref="M281:M285" ca="1" si="134">IF(I281="","",TODAY()-I281)</f>
        <v>1001</v>
      </c>
      <c r="N281" s="5" t="str">
        <f t="shared" ref="N281:N285" si="135">IF(L281="","",VLOOKUP(L281,$B$2:$E$8,4,0))</f>
        <v>ADENIYI/AYO</v>
      </c>
      <c r="O281" s="5" t="str">
        <f t="shared" ref="O281:O285" ca="1" si="136">IF(B281="","",IF(AND(L281="FSL to FSL",M281&lt;=3),"Within Aging",IF(AND(L281="NTS - FSL to Log",M281&lt;=3),"Within Aging",IF(AND(L281="Defective From FSL to Log",M281&lt;=3),"Within Aging",IF(AND(L281="Defective CE Transit to Log",M281&lt;=7),"Within Aging",IF(AND(L281="OBF - CE transit to Log",M281&lt;=7),"Within Aging",IF(AND(L281="Good CE transit to Log",L281&lt;=3),"Within Aging",IF(AND(L281="Good Transit to CE",L281&lt;=3),"Within Aging","Over due"))))))))</f>
        <v>Over due</v>
      </c>
      <c r="P281" s="23">
        <f t="shared" ref="P281:P285" si="137">G281/F$10</f>
        <v>130.60779472954229</v>
      </c>
      <c r="Q281" t="str">
        <f t="shared" ref="Q281:Q285" si="138">IF(AND(C281="N",P281&lt;=5),"Expense Part","Non Expense Part")</f>
        <v>Non Expense Part</v>
      </c>
    </row>
    <row r="282" spans="1:17" x14ac:dyDescent="0.35">
      <c r="A282" s="62" t="s">
        <v>68</v>
      </c>
      <c r="B282" s="62" t="s">
        <v>137</v>
      </c>
      <c r="C282" s="62" t="s">
        <v>8</v>
      </c>
      <c r="D282" s="62" t="s">
        <v>9</v>
      </c>
      <c r="E282" s="62" t="s">
        <v>22</v>
      </c>
      <c r="F282" s="63">
        <v>2</v>
      </c>
      <c r="G282" s="64">
        <v>87651.520000000004</v>
      </c>
      <c r="H282" s="64">
        <v>0</v>
      </c>
      <c r="I282" s="69">
        <v>43901</v>
      </c>
      <c r="J282" s="2">
        <f t="shared" si="131"/>
        <v>175303.04000000001</v>
      </c>
      <c r="K282" s="3">
        <f t="shared" si="132"/>
        <v>486.2775034674064</v>
      </c>
      <c r="L282" s="4" t="str">
        <f t="shared" si="133"/>
        <v>Defective CE Transit to Log</v>
      </c>
      <c r="M282" s="4">
        <f t="shared" ca="1" si="134"/>
        <v>1070</v>
      </c>
      <c r="N282" s="5" t="str">
        <f t="shared" si="135"/>
        <v>ADENIYI/AYO</v>
      </c>
      <c r="O282" s="5" t="str">
        <f t="shared" ca="1" si="136"/>
        <v>Over due</v>
      </c>
      <c r="P282" s="23">
        <f t="shared" si="137"/>
        <v>243.1387517337032</v>
      </c>
      <c r="Q282" t="str">
        <f t="shared" si="138"/>
        <v>Non Expense Part</v>
      </c>
    </row>
    <row r="283" spans="1:17" x14ac:dyDescent="0.35">
      <c r="A283" s="62" t="s">
        <v>68</v>
      </c>
      <c r="B283" s="62" t="s">
        <v>184</v>
      </c>
      <c r="C283" s="62" t="s">
        <v>8</v>
      </c>
      <c r="D283" s="62" t="s">
        <v>9</v>
      </c>
      <c r="E283" s="62" t="s">
        <v>185</v>
      </c>
      <c r="F283" s="63">
        <v>1</v>
      </c>
      <c r="G283" s="64">
        <v>87225.94</v>
      </c>
      <c r="H283" s="64">
        <v>0</v>
      </c>
      <c r="I283" s="69">
        <v>43983</v>
      </c>
      <c r="J283" s="2">
        <f t="shared" si="131"/>
        <v>87225.94</v>
      </c>
      <c r="K283" s="3">
        <f t="shared" si="132"/>
        <v>241.95822468793344</v>
      </c>
      <c r="L283" s="4" t="str">
        <f t="shared" si="133"/>
        <v>Defective CE Transit to Log</v>
      </c>
      <c r="M283" s="4">
        <f t="shared" ca="1" si="134"/>
        <v>988</v>
      </c>
      <c r="N283" s="5" t="str">
        <f t="shared" si="135"/>
        <v>ADENIYI/AYO</v>
      </c>
      <c r="O283" s="5" t="str">
        <f t="shared" ca="1" si="136"/>
        <v>Over due</v>
      </c>
      <c r="P283" s="23">
        <f t="shared" si="137"/>
        <v>241.95822468793344</v>
      </c>
      <c r="Q283" t="str">
        <f t="shared" si="138"/>
        <v>Non Expense Part</v>
      </c>
    </row>
    <row r="284" spans="1:17" x14ac:dyDescent="0.35">
      <c r="A284" s="62" t="s">
        <v>68</v>
      </c>
      <c r="B284" s="62" t="s">
        <v>209</v>
      </c>
      <c r="C284" s="62" t="s">
        <v>8</v>
      </c>
      <c r="D284" s="62" t="s">
        <v>9</v>
      </c>
      <c r="E284" s="62" t="s">
        <v>210</v>
      </c>
      <c r="F284" s="63">
        <v>1</v>
      </c>
      <c r="G284" s="64">
        <v>61860.54</v>
      </c>
      <c r="H284" s="64">
        <v>0</v>
      </c>
      <c r="I284" s="69">
        <v>43640</v>
      </c>
      <c r="J284" s="2">
        <f t="shared" si="131"/>
        <v>61860.54</v>
      </c>
      <c r="K284" s="3">
        <f t="shared" si="132"/>
        <v>171.59650485436893</v>
      </c>
      <c r="L284" s="4" t="str">
        <f t="shared" si="133"/>
        <v>Defective CE Transit to Log</v>
      </c>
      <c r="M284" s="4">
        <f t="shared" ca="1" si="134"/>
        <v>1331</v>
      </c>
      <c r="N284" s="5" t="str">
        <f t="shared" si="135"/>
        <v>ADENIYI/AYO</v>
      </c>
      <c r="O284" s="5" t="str">
        <f t="shared" ca="1" si="136"/>
        <v>Over due</v>
      </c>
      <c r="P284" s="23">
        <f t="shared" si="137"/>
        <v>171.59650485436893</v>
      </c>
      <c r="Q284" t="str">
        <f t="shared" si="138"/>
        <v>Non Expense Part</v>
      </c>
    </row>
    <row r="285" spans="1:17" x14ac:dyDescent="0.35">
      <c r="A285" s="62" t="s">
        <v>68</v>
      </c>
      <c r="B285" s="62" t="s">
        <v>133</v>
      </c>
      <c r="C285" s="62" t="s">
        <v>8</v>
      </c>
      <c r="D285" s="62" t="s">
        <v>9</v>
      </c>
      <c r="E285" s="62" t="s">
        <v>16</v>
      </c>
      <c r="F285" s="63">
        <v>1</v>
      </c>
      <c r="G285" s="64">
        <v>45987.31</v>
      </c>
      <c r="H285" s="64">
        <v>0</v>
      </c>
      <c r="I285" s="69">
        <v>43948</v>
      </c>
      <c r="J285" s="2">
        <f t="shared" si="131"/>
        <v>45987.31</v>
      </c>
      <c r="K285" s="3">
        <f t="shared" si="132"/>
        <v>127.56535367545075</v>
      </c>
      <c r="L285" s="4" t="str">
        <f t="shared" si="133"/>
        <v>Defective CE Transit to Log</v>
      </c>
      <c r="M285" s="4">
        <f t="shared" ca="1" si="134"/>
        <v>1023</v>
      </c>
      <c r="N285" s="5" t="str">
        <f t="shared" si="135"/>
        <v>ADENIYI/AYO</v>
      </c>
      <c r="O285" s="5" t="str">
        <f t="shared" ca="1" si="136"/>
        <v>Over due</v>
      </c>
      <c r="P285" s="23">
        <f t="shared" si="137"/>
        <v>127.56535367545075</v>
      </c>
      <c r="Q285" t="str">
        <f t="shared" si="138"/>
        <v>Non Expense Part</v>
      </c>
    </row>
    <row r="286" spans="1:17" x14ac:dyDescent="0.35">
      <c r="A286" s="62" t="s">
        <v>69</v>
      </c>
      <c r="B286" s="62" t="s">
        <v>140</v>
      </c>
      <c r="C286" s="62" t="s">
        <v>8</v>
      </c>
      <c r="D286" s="62" t="s">
        <v>9</v>
      </c>
      <c r="E286" s="62" t="s">
        <v>13</v>
      </c>
      <c r="F286" s="63">
        <v>1</v>
      </c>
      <c r="G286" s="64">
        <v>137664.66</v>
      </c>
      <c r="H286" s="64">
        <v>0.121</v>
      </c>
      <c r="I286" s="69">
        <v>43992</v>
      </c>
      <c r="J286" s="2">
        <f t="shared" ref="J286:J297" si="139">F286*G286</f>
        <v>137664.66</v>
      </c>
      <c r="K286" s="3">
        <f t="shared" ref="K286:K297" si="140">IF(J286="",(H286/$F$10),((J286+H286)/$F$10))</f>
        <v>381.87179195561725</v>
      </c>
      <c r="L286" s="4" t="str">
        <f t="shared" ref="L286:L297" si="141">IF(A286="","",IF(LEFT(A286,1)="T","Good Transit to CE",IF(LEFT(A286,4)="DEF4","Defective From FSL to Log",IF(LEFT(A286,2)="00","FSL to FSL",IF(OR(LEFT(A286,1)="0",LEFT(A286,1)="O"),"OBF - CE transit to Log",IF(LEFT(A286,1)="D","Defective CE Transit to Log",IF(LEFT(A286,1)="G","Good CE transit to Log",IF(A286="WH1","NTS - FSL to Log","FSL to FSL"))))))))</f>
        <v>Defective CE Transit to Log</v>
      </c>
      <c r="M286" s="4">
        <f t="shared" ref="M286:M297" ca="1" si="142">IF(I286="","",TODAY()-I286)</f>
        <v>979</v>
      </c>
      <c r="N286" s="5" t="str">
        <f t="shared" ref="N286:N297" si="143">IF(L286="","",VLOOKUP(L286,$B$2:$E$8,4,0))</f>
        <v>ADENIYI/AYO</v>
      </c>
      <c r="O286" s="5" t="str">
        <f t="shared" ref="O286:O297" ca="1" si="144">IF(B286="","",IF(AND(L286="FSL to FSL",M286&lt;=3),"Within Aging",IF(AND(L286="NTS - FSL to Log",M286&lt;=3),"Within Aging",IF(AND(L286="Defective From FSL to Log",M286&lt;=3),"Within Aging",IF(AND(L286="Defective CE Transit to Log",M286&lt;=7),"Within Aging",IF(AND(L286="OBF - CE transit to Log",M286&lt;=7),"Within Aging",IF(AND(L286="Good CE transit to Log",L286&lt;=3),"Within Aging",IF(AND(L286="Good Transit to CE",L286&lt;=3),"Within Aging","Over due"))))))))</f>
        <v>Over due</v>
      </c>
      <c r="P286" s="23">
        <f t="shared" ref="P286:P297" si="145">G286/F$10</f>
        <v>381.8714563106796</v>
      </c>
      <c r="Q286" t="str">
        <f t="shared" ref="Q286:Q297" si="146">IF(AND(C286="N",P286&lt;=5),"Expense Part","Non Expense Part")</f>
        <v>Non Expense Part</v>
      </c>
    </row>
    <row r="287" spans="1:17" x14ac:dyDescent="0.35">
      <c r="A287" s="62" t="s">
        <v>69</v>
      </c>
      <c r="B287" s="62" t="s">
        <v>135</v>
      </c>
      <c r="C287" s="62" t="s">
        <v>8</v>
      </c>
      <c r="D287" s="62" t="s">
        <v>9</v>
      </c>
      <c r="E287" s="62" t="s">
        <v>19</v>
      </c>
      <c r="F287" s="63">
        <v>2</v>
      </c>
      <c r="G287" s="64">
        <v>20852.73</v>
      </c>
      <c r="H287" s="64">
        <v>0</v>
      </c>
      <c r="I287" s="69">
        <v>43992</v>
      </c>
      <c r="J287" s="2">
        <f t="shared" si="139"/>
        <v>41705.46</v>
      </c>
      <c r="K287" s="3">
        <f t="shared" si="140"/>
        <v>115.68782246879334</v>
      </c>
      <c r="L287" s="4" t="str">
        <f t="shared" si="141"/>
        <v>Defective CE Transit to Log</v>
      </c>
      <c r="M287" s="4">
        <f t="shared" ca="1" si="142"/>
        <v>979</v>
      </c>
      <c r="N287" s="5" t="str">
        <f t="shared" si="143"/>
        <v>ADENIYI/AYO</v>
      </c>
      <c r="O287" s="5" t="str">
        <f t="shared" ca="1" si="144"/>
        <v>Over due</v>
      </c>
      <c r="P287" s="23">
        <f t="shared" si="145"/>
        <v>57.843911234396671</v>
      </c>
      <c r="Q287" t="str">
        <f t="shared" si="146"/>
        <v>Non Expense Part</v>
      </c>
    </row>
    <row r="288" spans="1:17" x14ac:dyDescent="0.35">
      <c r="A288" s="62" t="s">
        <v>70</v>
      </c>
      <c r="B288" s="62" t="s">
        <v>130</v>
      </c>
      <c r="C288" s="62" t="s">
        <v>8</v>
      </c>
      <c r="D288" s="62" t="s">
        <v>9</v>
      </c>
      <c r="E288" s="62" t="s">
        <v>11</v>
      </c>
      <c r="F288" s="63">
        <v>2</v>
      </c>
      <c r="G288" s="64">
        <v>102960.99</v>
      </c>
      <c r="H288" s="64">
        <v>0</v>
      </c>
      <c r="I288" s="69">
        <v>43878</v>
      </c>
      <c r="J288" s="2">
        <f t="shared" si="139"/>
        <v>205921.98</v>
      </c>
      <c r="K288" s="3">
        <f t="shared" si="140"/>
        <v>571.21214979195565</v>
      </c>
      <c r="L288" s="4" t="str">
        <f t="shared" si="141"/>
        <v>Defective CE Transit to Log</v>
      </c>
      <c r="M288" s="4">
        <f t="shared" ca="1" si="142"/>
        <v>1093</v>
      </c>
      <c r="N288" s="5" t="str">
        <f t="shared" si="143"/>
        <v>ADENIYI/AYO</v>
      </c>
      <c r="O288" s="5" t="str">
        <f t="shared" ca="1" si="144"/>
        <v>Over due</v>
      </c>
      <c r="P288" s="23">
        <f t="shared" si="145"/>
        <v>285.60607489597783</v>
      </c>
      <c r="Q288" t="str">
        <f t="shared" si="146"/>
        <v>Non Expense Part</v>
      </c>
    </row>
    <row r="289" spans="1:17" x14ac:dyDescent="0.35">
      <c r="A289" s="62" t="s">
        <v>70</v>
      </c>
      <c r="B289" s="62" t="s">
        <v>547</v>
      </c>
      <c r="C289" s="62" t="s">
        <v>8</v>
      </c>
      <c r="D289" s="62" t="s">
        <v>9</v>
      </c>
      <c r="E289" s="62" t="s">
        <v>213</v>
      </c>
      <c r="F289" s="63">
        <v>1</v>
      </c>
      <c r="G289" s="64">
        <v>65086</v>
      </c>
      <c r="H289" s="64">
        <v>0</v>
      </c>
      <c r="I289" s="69">
        <v>43990</v>
      </c>
      <c r="J289" s="2">
        <f t="shared" si="139"/>
        <v>65086</v>
      </c>
      <c r="K289" s="3">
        <f t="shared" si="140"/>
        <v>180.54368932038835</v>
      </c>
      <c r="L289" s="4" t="str">
        <f t="shared" si="141"/>
        <v>Defective CE Transit to Log</v>
      </c>
      <c r="M289" s="4">
        <f t="shared" ca="1" si="142"/>
        <v>981</v>
      </c>
      <c r="N289" s="5" t="str">
        <f t="shared" si="143"/>
        <v>ADENIYI/AYO</v>
      </c>
      <c r="O289" s="5" t="str">
        <f t="shared" ca="1" si="144"/>
        <v>Over due</v>
      </c>
      <c r="P289" s="23">
        <f t="shared" si="145"/>
        <v>180.54368932038835</v>
      </c>
      <c r="Q289" t="str">
        <f t="shared" si="146"/>
        <v>Non Expense Part</v>
      </c>
    </row>
    <row r="290" spans="1:17" x14ac:dyDescent="0.35">
      <c r="A290" s="62" t="s">
        <v>219</v>
      </c>
      <c r="B290" s="62" t="s">
        <v>140</v>
      </c>
      <c r="C290" s="62" t="s">
        <v>8</v>
      </c>
      <c r="D290" s="62" t="s">
        <v>9</v>
      </c>
      <c r="E290" s="62" t="s">
        <v>13</v>
      </c>
      <c r="F290" s="63">
        <v>1</v>
      </c>
      <c r="G290" s="64">
        <v>137664.66</v>
      </c>
      <c r="H290" s="64">
        <v>0.121</v>
      </c>
      <c r="I290" s="69">
        <v>43990</v>
      </c>
      <c r="J290" s="2">
        <f t="shared" si="139"/>
        <v>137664.66</v>
      </c>
      <c r="K290" s="3">
        <f t="shared" si="140"/>
        <v>381.87179195561725</v>
      </c>
      <c r="L290" s="4" t="str">
        <f t="shared" si="141"/>
        <v>Defective CE Transit to Log</v>
      </c>
      <c r="M290" s="4">
        <f t="shared" ca="1" si="142"/>
        <v>981</v>
      </c>
      <c r="N290" s="5" t="str">
        <f t="shared" si="143"/>
        <v>ADENIYI/AYO</v>
      </c>
      <c r="O290" s="5" t="str">
        <f t="shared" ca="1" si="144"/>
        <v>Over due</v>
      </c>
      <c r="P290" s="23">
        <f t="shared" si="145"/>
        <v>381.8714563106796</v>
      </c>
      <c r="Q290" t="str">
        <f t="shared" si="146"/>
        <v>Non Expense Part</v>
      </c>
    </row>
    <row r="291" spans="1:17" x14ac:dyDescent="0.35">
      <c r="A291" s="62" t="s">
        <v>219</v>
      </c>
      <c r="B291" s="62" t="s">
        <v>218</v>
      </c>
      <c r="C291" s="62" t="s">
        <v>8</v>
      </c>
      <c r="D291" s="62" t="s">
        <v>9</v>
      </c>
      <c r="E291" s="62" t="s">
        <v>35</v>
      </c>
      <c r="F291" s="63">
        <v>1</v>
      </c>
      <c r="G291" s="64">
        <v>38570.18</v>
      </c>
      <c r="H291" s="64">
        <v>0</v>
      </c>
      <c r="I291" s="69">
        <v>43587</v>
      </c>
      <c r="J291" s="2">
        <f t="shared" si="139"/>
        <v>38570.18</v>
      </c>
      <c r="K291" s="3">
        <f t="shared" si="140"/>
        <v>106.99079056865465</v>
      </c>
      <c r="L291" s="4" t="str">
        <f t="shared" si="141"/>
        <v>Defective CE Transit to Log</v>
      </c>
      <c r="M291" s="4">
        <f t="shared" ca="1" si="142"/>
        <v>1384</v>
      </c>
      <c r="N291" s="5" t="str">
        <f t="shared" si="143"/>
        <v>ADENIYI/AYO</v>
      </c>
      <c r="O291" s="5" t="str">
        <f t="shared" ca="1" si="144"/>
        <v>Over due</v>
      </c>
      <c r="P291" s="23">
        <f t="shared" si="145"/>
        <v>106.99079056865465</v>
      </c>
      <c r="Q291" t="str">
        <f t="shared" si="146"/>
        <v>Non Expense Part</v>
      </c>
    </row>
    <row r="292" spans="1:17" x14ac:dyDescent="0.35">
      <c r="A292" s="62" t="s">
        <v>321</v>
      </c>
      <c r="B292" s="62" t="s">
        <v>140</v>
      </c>
      <c r="C292" s="62" t="s">
        <v>8</v>
      </c>
      <c r="D292" s="62" t="s">
        <v>9</v>
      </c>
      <c r="E292" s="62" t="s">
        <v>13</v>
      </c>
      <c r="F292" s="63">
        <v>2</v>
      </c>
      <c r="G292" s="64">
        <v>137664.66</v>
      </c>
      <c r="H292" s="64">
        <v>0.121</v>
      </c>
      <c r="I292" s="69">
        <v>43986</v>
      </c>
      <c r="J292" s="2">
        <f t="shared" si="139"/>
        <v>275329.32</v>
      </c>
      <c r="K292" s="3">
        <f t="shared" si="140"/>
        <v>763.74324826629675</v>
      </c>
      <c r="L292" s="4" t="str">
        <f t="shared" si="141"/>
        <v>Defective CE Transit to Log</v>
      </c>
      <c r="M292" s="4">
        <f t="shared" ca="1" si="142"/>
        <v>985</v>
      </c>
      <c r="N292" s="5" t="str">
        <f t="shared" si="143"/>
        <v>ADENIYI/AYO</v>
      </c>
      <c r="O292" s="5" t="str">
        <f t="shared" ca="1" si="144"/>
        <v>Over due</v>
      </c>
      <c r="P292" s="23">
        <f t="shared" si="145"/>
        <v>381.8714563106796</v>
      </c>
      <c r="Q292" t="str">
        <f t="shared" si="146"/>
        <v>Non Expense Part</v>
      </c>
    </row>
    <row r="293" spans="1:17" x14ac:dyDescent="0.35">
      <c r="A293" s="62" t="s">
        <v>321</v>
      </c>
      <c r="B293" s="62" t="s">
        <v>143</v>
      </c>
      <c r="C293" s="62" t="s">
        <v>8</v>
      </c>
      <c r="D293" s="62" t="s">
        <v>9</v>
      </c>
      <c r="E293" s="62" t="s">
        <v>27</v>
      </c>
      <c r="F293" s="63">
        <v>1</v>
      </c>
      <c r="G293" s="64">
        <v>121673.47</v>
      </c>
      <c r="H293" s="64">
        <v>0</v>
      </c>
      <c r="I293" s="69">
        <v>43983</v>
      </c>
      <c r="J293" s="2">
        <f t="shared" si="139"/>
        <v>121673.47</v>
      </c>
      <c r="K293" s="3">
        <f t="shared" si="140"/>
        <v>337.51309292649097</v>
      </c>
      <c r="L293" s="4" t="str">
        <f t="shared" si="141"/>
        <v>Defective CE Transit to Log</v>
      </c>
      <c r="M293" s="4">
        <f t="shared" ca="1" si="142"/>
        <v>988</v>
      </c>
      <c r="N293" s="5" t="str">
        <f t="shared" si="143"/>
        <v>ADENIYI/AYO</v>
      </c>
      <c r="O293" s="5" t="str">
        <f t="shared" ca="1" si="144"/>
        <v>Over due</v>
      </c>
      <c r="P293" s="23">
        <f t="shared" si="145"/>
        <v>337.51309292649097</v>
      </c>
      <c r="Q293" t="str">
        <f t="shared" si="146"/>
        <v>Non Expense Part</v>
      </c>
    </row>
    <row r="294" spans="1:17" x14ac:dyDescent="0.35">
      <c r="A294" s="62" t="s">
        <v>321</v>
      </c>
      <c r="B294" s="62" t="s">
        <v>134</v>
      </c>
      <c r="C294" s="62" t="s">
        <v>8</v>
      </c>
      <c r="D294" s="62" t="s">
        <v>9</v>
      </c>
      <c r="E294" s="62" t="s">
        <v>18</v>
      </c>
      <c r="F294" s="63">
        <v>2</v>
      </c>
      <c r="G294" s="64">
        <v>124886.85</v>
      </c>
      <c r="H294" s="64">
        <v>0</v>
      </c>
      <c r="I294" s="69">
        <v>43985</v>
      </c>
      <c r="J294" s="2">
        <f t="shared" si="139"/>
        <v>249773.7</v>
      </c>
      <c r="K294" s="3">
        <f t="shared" si="140"/>
        <v>692.85353675450767</v>
      </c>
      <c r="L294" s="4" t="str">
        <f t="shared" si="141"/>
        <v>Defective CE Transit to Log</v>
      </c>
      <c r="M294" s="4">
        <f t="shared" ca="1" si="142"/>
        <v>986</v>
      </c>
      <c r="N294" s="5" t="str">
        <f t="shared" si="143"/>
        <v>ADENIYI/AYO</v>
      </c>
      <c r="O294" s="5" t="str">
        <f t="shared" ca="1" si="144"/>
        <v>Over due</v>
      </c>
      <c r="P294" s="23">
        <f t="shared" si="145"/>
        <v>346.42676837725384</v>
      </c>
      <c r="Q294" t="str">
        <f t="shared" si="146"/>
        <v>Non Expense Part</v>
      </c>
    </row>
    <row r="295" spans="1:17" x14ac:dyDescent="0.35">
      <c r="A295" s="62" t="s">
        <v>226</v>
      </c>
      <c r="B295" s="62" t="s">
        <v>140</v>
      </c>
      <c r="C295" s="62" t="s">
        <v>8</v>
      </c>
      <c r="D295" s="62" t="s">
        <v>9</v>
      </c>
      <c r="E295" s="62" t="s">
        <v>13</v>
      </c>
      <c r="F295" s="63">
        <v>1</v>
      </c>
      <c r="G295" s="64">
        <v>137664.66</v>
      </c>
      <c r="H295" s="64">
        <v>0.121</v>
      </c>
      <c r="I295" s="69">
        <v>43985</v>
      </c>
      <c r="J295" s="2">
        <f t="shared" si="139"/>
        <v>137664.66</v>
      </c>
      <c r="K295" s="3">
        <f t="shared" si="140"/>
        <v>381.87179195561725</v>
      </c>
      <c r="L295" s="4" t="str">
        <f t="shared" si="141"/>
        <v>Defective CE Transit to Log</v>
      </c>
      <c r="M295" s="4">
        <f t="shared" ca="1" si="142"/>
        <v>986</v>
      </c>
      <c r="N295" s="5" t="str">
        <f t="shared" si="143"/>
        <v>ADENIYI/AYO</v>
      </c>
      <c r="O295" s="5" t="str">
        <f t="shared" ca="1" si="144"/>
        <v>Over due</v>
      </c>
      <c r="P295" s="23">
        <f t="shared" si="145"/>
        <v>381.8714563106796</v>
      </c>
      <c r="Q295" t="str">
        <f t="shared" si="146"/>
        <v>Non Expense Part</v>
      </c>
    </row>
    <row r="296" spans="1:17" x14ac:dyDescent="0.35">
      <c r="A296" s="62" t="s">
        <v>226</v>
      </c>
      <c r="B296" s="62" t="s">
        <v>134</v>
      </c>
      <c r="C296" s="62" t="s">
        <v>8</v>
      </c>
      <c r="D296" s="62" t="s">
        <v>9</v>
      </c>
      <c r="E296" s="62" t="s">
        <v>18</v>
      </c>
      <c r="F296" s="63">
        <v>1</v>
      </c>
      <c r="G296" s="64">
        <v>124886.85</v>
      </c>
      <c r="H296" s="64">
        <v>0</v>
      </c>
      <c r="I296" s="69">
        <v>43980</v>
      </c>
      <c r="J296" s="2">
        <f t="shared" si="139"/>
        <v>124886.85</v>
      </c>
      <c r="K296" s="3">
        <f t="shared" si="140"/>
        <v>346.42676837725384</v>
      </c>
      <c r="L296" s="4" t="str">
        <f t="shared" si="141"/>
        <v>Defective CE Transit to Log</v>
      </c>
      <c r="M296" s="4">
        <f t="shared" ca="1" si="142"/>
        <v>991</v>
      </c>
      <c r="N296" s="5" t="str">
        <f t="shared" si="143"/>
        <v>ADENIYI/AYO</v>
      </c>
      <c r="O296" s="5" t="str">
        <f t="shared" ca="1" si="144"/>
        <v>Over due</v>
      </c>
      <c r="P296" s="23">
        <f t="shared" si="145"/>
        <v>346.42676837725384</v>
      </c>
      <c r="Q296" t="str">
        <f t="shared" si="146"/>
        <v>Non Expense Part</v>
      </c>
    </row>
    <row r="297" spans="1:17" x14ac:dyDescent="0.35">
      <c r="A297" s="62" t="s">
        <v>226</v>
      </c>
      <c r="B297" s="62" t="s">
        <v>137</v>
      </c>
      <c r="C297" s="62" t="s">
        <v>8</v>
      </c>
      <c r="D297" s="62" t="s">
        <v>9</v>
      </c>
      <c r="E297" s="62" t="s">
        <v>22</v>
      </c>
      <c r="F297" s="63">
        <v>1</v>
      </c>
      <c r="G297" s="64">
        <v>87651.520000000004</v>
      </c>
      <c r="H297" s="64">
        <v>0</v>
      </c>
      <c r="I297" s="69">
        <v>43973</v>
      </c>
      <c r="J297" s="2">
        <f t="shared" si="139"/>
        <v>87651.520000000004</v>
      </c>
      <c r="K297" s="3">
        <f t="shared" si="140"/>
        <v>243.1387517337032</v>
      </c>
      <c r="L297" s="4" t="str">
        <f t="shared" si="141"/>
        <v>Defective CE Transit to Log</v>
      </c>
      <c r="M297" s="4">
        <f t="shared" ca="1" si="142"/>
        <v>998</v>
      </c>
      <c r="N297" s="5" t="str">
        <f t="shared" si="143"/>
        <v>ADENIYI/AYO</v>
      </c>
      <c r="O297" s="5" t="str">
        <f t="shared" ca="1" si="144"/>
        <v>Over due</v>
      </c>
      <c r="P297" s="23">
        <f t="shared" si="145"/>
        <v>243.1387517337032</v>
      </c>
      <c r="Q297" t="str">
        <f t="shared" si="146"/>
        <v>Non Expense Part</v>
      </c>
    </row>
    <row r="298" spans="1:17" x14ac:dyDescent="0.35">
      <c r="A298" s="62" t="s">
        <v>71</v>
      </c>
      <c r="B298" s="62" t="s">
        <v>150</v>
      </c>
      <c r="C298" s="62" t="s">
        <v>8</v>
      </c>
      <c r="D298" s="62" t="s">
        <v>9</v>
      </c>
      <c r="E298" s="62" t="s">
        <v>34</v>
      </c>
      <c r="F298" s="63">
        <v>1</v>
      </c>
      <c r="G298" s="64">
        <v>47084.11</v>
      </c>
      <c r="H298" s="64">
        <v>0</v>
      </c>
      <c r="I298" s="69">
        <v>43992</v>
      </c>
      <c r="J298" s="2">
        <f t="shared" ref="J298:J346" si="147">F298*G298</f>
        <v>47084.11</v>
      </c>
      <c r="K298" s="3">
        <f t="shared" ref="K298:K346" si="148">IF(J298="",(H298/$F$10),((J298+H298)/$F$10))</f>
        <v>130.60779472954229</v>
      </c>
      <c r="L298" s="4" t="str">
        <f t="shared" ref="L298:L346" si="149">IF(A298="","",IF(LEFT(A298,1)="T","Good Transit to CE",IF(LEFT(A298,4)="DEF4","Defective From FSL to Log",IF(LEFT(A298,2)="00","FSL to FSL",IF(OR(LEFT(A298,1)="0",LEFT(A298,1)="O"),"OBF - CE transit to Log",IF(LEFT(A298,1)="D","Defective CE Transit to Log",IF(LEFT(A298,1)="G","Good CE transit to Log",IF(A298="WH1","NTS - FSL to Log","FSL to FSL"))))))))</f>
        <v>Defective CE Transit to Log</v>
      </c>
      <c r="M298" s="4">
        <f t="shared" ref="M298:M346" ca="1" si="150">IF(I298="","",TODAY()-I298)</f>
        <v>979</v>
      </c>
      <c r="N298" s="5" t="str">
        <f t="shared" ref="N298:N346" si="151">IF(L298="","",VLOOKUP(L298,$B$2:$E$8,4,0))</f>
        <v>ADENIYI/AYO</v>
      </c>
      <c r="O298" s="5" t="str">
        <f t="shared" ref="O298:O346" ca="1" si="152">IF(B298="","",IF(AND(L298="FSL to FSL",M298&lt;=3),"Within Aging",IF(AND(L298="NTS - FSL to Log",M298&lt;=3),"Within Aging",IF(AND(L298="Defective From FSL to Log",M298&lt;=3),"Within Aging",IF(AND(L298="Defective CE Transit to Log",M298&lt;=7),"Within Aging",IF(AND(L298="OBF - CE transit to Log",M298&lt;=7),"Within Aging",IF(AND(L298="Good CE transit to Log",L298&lt;=3),"Within Aging",IF(AND(L298="Good Transit to CE",L298&lt;=3),"Within Aging","Over due"))))))))</f>
        <v>Over due</v>
      </c>
      <c r="P298" s="23">
        <f t="shared" ref="P298:P346" si="153">G298/F$10</f>
        <v>130.60779472954229</v>
      </c>
      <c r="Q298" t="str">
        <f t="shared" ref="Q298:Q346" si="154">IF(AND(C298="N",P298&lt;=5),"Expense Part","Non Expense Part")</f>
        <v>Non Expense Part</v>
      </c>
    </row>
    <row r="299" spans="1:17" x14ac:dyDescent="0.35">
      <c r="A299" s="62" t="s">
        <v>71</v>
      </c>
      <c r="B299" s="62" t="s">
        <v>137</v>
      </c>
      <c r="C299" s="62" t="s">
        <v>8</v>
      </c>
      <c r="D299" s="62" t="s">
        <v>9</v>
      </c>
      <c r="E299" s="62" t="s">
        <v>22</v>
      </c>
      <c r="F299" s="63">
        <v>1</v>
      </c>
      <c r="G299" s="64">
        <v>87651.520000000004</v>
      </c>
      <c r="H299" s="64">
        <v>0</v>
      </c>
      <c r="I299" s="69">
        <v>43990</v>
      </c>
      <c r="J299" s="2">
        <f t="shared" si="147"/>
        <v>87651.520000000004</v>
      </c>
      <c r="K299" s="3">
        <f t="shared" si="148"/>
        <v>243.1387517337032</v>
      </c>
      <c r="L299" s="4" t="str">
        <f t="shared" si="149"/>
        <v>Defective CE Transit to Log</v>
      </c>
      <c r="M299" s="4">
        <f t="shared" ca="1" si="150"/>
        <v>981</v>
      </c>
      <c r="N299" s="5" t="str">
        <f t="shared" si="151"/>
        <v>ADENIYI/AYO</v>
      </c>
      <c r="O299" s="5" t="str">
        <f t="shared" ca="1" si="152"/>
        <v>Over due</v>
      </c>
      <c r="P299" s="23">
        <f t="shared" si="153"/>
        <v>243.1387517337032</v>
      </c>
      <c r="Q299" t="str">
        <f t="shared" si="154"/>
        <v>Non Expense Part</v>
      </c>
    </row>
    <row r="300" spans="1:17" x14ac:dyDescent="0.35">
      <c r="A300" s="62" t="s">
        <v>71</v>
      </c>
      <c r="B300" s="62" t="s">
        <v>184</v>
      </c>
      <c r="C300" s="62" t="s">
        <v>8</v>
      </c>
      <c r="D300" s="62" t="s">
        <v>9</v>
      </c>
      <c r="E300" s="62" t="s">
        <v>185</v>
      </c>
      <c r="F300" s="63">
        <v>1</v>
      </c>
      <c r="G300" s="64">
        <v>87225.94</v>
      </c>
      <c r="H300" s="64">
        <v>0</v>
      </c>
      <c r="I300" s="69">
        <v>43927</v>
      </c>
      <c r="J300" s="2">
        <f t="shared" si="147"/>
        <v>87225.94</v>
      </c>
      <c r="K300" s="3">
        <f t="shared" si="148"/>
        <v>241.95822468793344</v>
      </c>
      <c r="L300" s="4" t="str">
        <f t="shared" si="149"/>
        <v>Defective CE Transit to Log</v>
      </c>
      <c r="M300" s="4">
        <f t="shared" ca="1" si="150"/>
        <v>1044</v>
      </c>
      <c r="N300" s="5" t="str">
        <f t="shared" si="151"/>
        <v>ADENIYI/AYO</v>
      </c>
      <c r="O300" s="5" t="str">
        <f t="shared" ca="1" si="152"/>
        <v>Over due</v>
      </c>
      <c r="P300" s="23">
        <f t="shared" si="153"/>
        <v>241.95822468793344</v>
      </c>
      <c r="Q300" t="str">
        <f t="shared" si="154"/>
        <v>Non Expense Part</v>
      </c>
    </row>
    <row r="301" spans="1:17" x14ac:dyDescent="0.35">
      <c r="A301" s="62" t="s">
        <v>72</v>
      </c>
      <c r="B301" s="62" t="s">
        <v>134</v>
      </c>
      <c r="C301" s="62" t="s">
        <v>8</v>
      </c>
      <c r="D301" s="62" t="s">
        <v>9</v>
      </c>
      <c r="E301" s="62" t="s">
        <v>18</v>
      </c>
      <c r="F301" s="63">
        <v>4</v>
      </c>
      <c r="G301" s="64">
        <v>124886.85</v>
      </c>
      <c r="H301" s="64">
        <v>0</v>
      </c>
      <c r="I301" s="69">
        <v>43990</v>
      </c>
      <c r="J301" s="2">
        <f t="shared" si="147"/>
        <v>499547.4</v>
      </c>
      <c r="K301" s="3">
        <f t="shared" si="148"/>
        <v>1385.7070735090153</v>
      </c>
      <c r="L301" s="4" t="str">
        <f t="shared" si="149"/>
        <v>Defective CE Transit to Log</v>
      </c>
      <c r="M301" s="4">
        <f t="shared" ca="1" si="150"/>
        <v>981</v>
      </c>
      <c r="N301" s="5" t="str">
        <f t="shared" si="151"/>
        <v>ADENIYI/AYO</v>
      </c>
      <c r="O301" s="5" t="str">
        <f t="shared" ca="1" si="152"/>
        <v>Over due</v>
      </c>
      <c r="P301" s="23">
        <f t="shared" si="153"/>
        <v>346.42676837725384</v>
      </c>
      <c r="Q301" t="str">
        <f t="shared" si="154"/>
        <v>Non Expense Part</v>
      </c>
    </row>
    <row r="302" spans="1:17" x14ac:dyDescent="0.35">
      <c r="A302" s="62" t="s">
        <v>72</v>
      </c>
      <c r="B302" s="62" t="s">
        <v>147</v>
      </c>
      <c r="C302" s="62" t="s">
        <v>8</v>
      </c>
      <c r="D302" s="62" t="s">
        <v>9</v>
      </c>
      <c r="E302" s="62" t="s">
        <v>14</v>
      </c>
      <c r="F302" s="63">
        <v>1</v>
      </c>
      <c r="G302" s="64">
        <v>94734.66</v>
      </c>
      <c r="H302" s="64">
        <v>0.03</v>
      </c>
      <c r="I302" s="69">
        <v>43850</v>
      </c>
      <c r="J302" s="2">
        <f t="shared" si="147"/>
        <v>94734.66</v>
      </c>
      <c r="K302" s="3">
        <f t="shared" si="148"/>
        <v>262.78693481276008</v>
      </c>
      <c r="L302" s="4" t="str">
        <f t="shared" si="149"/>
        <v>Defective CE Transit to Log</v>
      </c>
      <c r="M302" s="4">
        <f t="shared" ca="1" si="150"/>
        <v>1121</v>
      </c>
      <c r="N302" s="5" t="str">
        <f t="shared" si="151"/>
        <v>ADENIYI/AYO</v>
      </c>
      <c r="O302" s="5" t="str">
        <f t="shared" ca="1" si="152"/>
        <v>Over due</v>
      </c>
      <c r="P302" s="23">
        <f t="shared" si="153"/>
        <v>262.78685159500696</v>
      </c>
      <c r="Q302" t="str">
        <f t="shared" si="154"/>
        <v>Non Expense Part</v>
      </c>
    </row>
    <row r="303" spans="1:17" x14ac:dyDescent="0.35">
      <c r="A303" s="62" t="s">
        <v>72</v>
      </c>
      <c r="B303" s="62" t="s">
        <v>154</v>
      </c>
      <c r="C303" s="62" t="s">
        <v>8</v>
      </c>
      <c r="D303" s="62" t="s">
        <v>9</v>
      </c>
      <c r="E303" s="62" t="s">
        <v>42</v>
      </c>
      <c r="F303" s="63">
        <v>1</v>
      </c>
      <c r="G303" s="64">
        <v>41454.54</v>
      </c>
      <c r="H303" s="64">
        <v>0</v>
      </c>
      <c r="I303" s="69">
        <v>43888</v>
      </c>
      <c r="J303" s="2">
        <f t="shared" si="147"/>
        <v>41454.54</v>
      </c>
      <c r="K303" s="3">
        <f t="shared" si="148"/>
        <v>114.9917891816921</v>
      </c>
      <c r="L303" s="4" t="str">
        <f t="shared" si="149"/>
        <v>Defective CE Transit to Log</v>
      </c>
      <c r="M303" s="4">
        <f t="shared" ca="1" si="150"/>
        <v>1083</v>
      </c>
      <c r="N303" s="5" t="str">
        <f t="shared" si="151"/>
        <v>ADENIYI/AYO</v>
      </c>
      <c r="O303" s="5" t="str">
        <f t="shared" ca="1" si="152"/>
        <v>Over due</v>
      </c>
      <c r="P303" s="23">
        <f t="shared" si="153"/>
        <v>114.9917891816921</v>
      </c>
      <c r="Q303" t="str">
        <f t="shared" si="154"/>
        <v>Non Expense Part</v>
      </c>
    </row>
    <row r="304" spans="1:17" x14ac:dyDescent="0.35">
      <c r="A304" s="62" t="s">
        <v>72</v>
      </c>
      <c r="B304" s="62" t="s">
        <v>316</v>
      </c>
      <c r="C304" s="62" t="s">
        <v>8</v>
      </c>
      <c r="D304" s="62" t="s">
        <v>9</v>
      </c>
      <c r="E304" s="62" t="s">
        <v>35</v>
      </c>
      <c r="F304" s="63">
        <v>1</v>
      </c>
      <c r="G304" s="64">
        <v>37426.400000000001</v>
      </c>
      <c r="H304" s="64">
        <v>0</v>
      </c>
      <c r="I304" s="69">
        <v>43892</v>
      </c>
      <c r="J304" s="2">
        <f t="shared" si="147"/>
        <v>37426.400000000001</v>
      </c>
      <c r="K304" s="3">
        <f t="shared" si="148"/>
        <v>103.81803051317615</v>
      </c>
      <c r="L304" s="4" t="str">
        <f t="shared" si="149"/>
        <v>Defective CE Transit to Log</v>
      </c>
      <c r="M304" s="4">
        <f t="shared" ca="1" si="150"/>
        <v>1079</v>
      </c>
      <c r="N304" s="5" t="str">
        <f t="shared" si="151"/>
        <v>ADENIYI/AYO</v>
      </c>
      <c r="O304" s="5" t="str">
        <f t="shared" ca="1" si="152"/>
        <v>Over due</v>
      </c>
      <c r="P304" s="23">
        <f t="shared" si="153"/>
        <v>103.81803051317615</v>
      </c>
      <c r="Q304" t="str">
        <f t="shared" si="154"/>
        <v>Non Expense Part</v>
      </c>
    </row>
    <row r="305" spans="1:17" x14ac:dyDescent="0.35">
      <c r="A305" s="62" t="s">
        <v>322</v>
      </c>
      <c r="B305" s="62" t="s">
        <v>140</v>
      </c>
      <c r="C305" s="62" t="s">
        <v>8</v>
      </c>
      <c r="D305" s="62" t="s">
        <v>9</v>
      </c>
      <c r="E305" s="62" t="s">
        <v>13</v>
      </c>
      <c r="F305" s="63">
        <v>1</v>
      </c>
      <c r="G305" s="64">
        <v>137664.66</v>
      </c>
      <c r="H305" s="64">
        <v>0.121</v>
      </c>
      <c r="I305" s="69">
        <v>43987</v>
      </c>
      <c r="J305" s="2">
        <f t="shared" si="147"/>
        <v>137664.66</v>
      </c>
      <c r="K305" s="3">
        <f t="shared" si="148"/>
        <v>381.87179195561725</v>
      </c>
      <c r="L305" s="4" t="str">
        <f t="shared" si="149"/>
        <v>Defective CE Transit to Log</v>
      </c>
      <c r="M305" s="4">
        <f t="shared" ca="1" si="150"/>
        <v>984</v>
      </c>
      <c r="N305" s="5" t="str">
        <f t="shared" si="151"/>
        <v>ADENIYI/AYO</v>
      </c>
      <c r="O305" s="5" t="str">
        <f t="shared" ca="1" si="152"/>
        <v>Over due</v>
      </c>
      <c r="P305" s="23">
        <f t="shared" si="153"/>
        <v>381.8714563106796</v>
      </c>
      <c r="Q305" t="str">
        <f t="shared" si="154"/>
        <v>Non Expense Part</v>
      </c>
    </row>
    <row r="306" spans="1:17" x14ac:dyDescent="0.35">
      <c r="A306" s="62" t="s">
        <v>322</v>
      </c>
      <c r="B306" s="62" t="s">
        <v>144</v>
      </c>
      <c r="C306" s="62" t="s">
        <v>8</v>
      </c>
      <c r="D306" s="62" t="s">
        <v>9</v>
      </c>
      <c r="E306" s="62" t="s">
        <v>28</v>
      </c>
      <c r="F306" s="63">
        <v>1</v>
      </c>
      <c r="G306" s="64">
        <v>59967.21</v>
      </c>
      <c r="H306" s="64">
        <v>0</v>
      </c>
      <c r="I306" s="69">
        <v>43993</v>
      </c>
      <c r="J306" s="2">
        <f t="shared" si="147"/>
        <v>59967.21</v>
      </c>
      <c r="K306" s="3">
        <f t="shared" si="148"/>
        <v>166.34454923717058</v>
      </c>
      <c r="L306" s="4" t="str">
        <f t="shared" si="149"/>
        <v>Defective CE Transit to Log</v>
      </c>
      <c r="M306" s="4">
        <f t="shared" ca="1" si="150"/>
        <v>978</v>
      </c>
      <c r="N306" s="5" t="str">
        <f t="shared" si="151"/>
        <v>ADENIYI/AYO</v>
      </c>
      <c r="O306" s="5" t="str">
        <f t="shared" ca="1" si="152"/>
        <v>Over due</v>
      </c>
      <c r="P306" s="23">
        <f t="shared" si="153"/>
        <v>166.34454923717058</v>
      </c>
      <c r="Q306" t="str">
        <f t="shared" si="154"/>
        <v>Non Expense Part</v>
      </c>
    </row>
    <row r="307" spans="1:17" x14ac:dyDescent="0.35">
      <c r="A307" s="62" t="s">
        <v>498</v>
      </c>
      <c r="B307" s="62" t="s">
        <v>140</v>
      </c>
      <c r="C307" s="62" t="s">
        <v>8</v>
      </c>
      <c r="D307" s="62" t="s">
        <v>9</v>
      </c>
      <c r="E307" s="62" t="s">
        <v>13</v>
      </c>
      <c r="F307" s="63">
        <v>1</v>
      </c>
      <c r="G307" s="64">
        <v>137664.66</v>
      </c>
      <c r="H307" s="64">
        <v>0.121</v>
      </c>
      <c r="I307" s="69">
        <v>43985</v>
      </c>
      <c r="J307" s="2">
        <f t="shared" si="147"/>
        <v>137664.66</v>
      </c>
      <c r="K307" s="3">
        <f t="shared" si="148"/>
        <v>381.87179195561725</v>
      </c>
      <c r="L307" s="4" t="str">
        <f t="shared" si="149"/>
        <v>Defective CE Transit to Log</v>
      </c>
      <c r="M307" s="4">
        <f t="shared" ca="1" si="150"/>
        <v>986</v>
      </c>
      <c r="N307" s="5" t="str">
        <f t="shared" si="151"/>
        <v>ADENIYI/AYO</v>
      </c>
      <c r="O307" s="5" t="str">
        <f t="shared" ca="1" si="152"/>
        <v>Over due</v>
      </c>
      <c r="P307" s="23">
        <f t="shared" si="153"/>
        <v>381.8714563106796</v>
      </c>
      <c r="Q307" t="str">
        <f t="shared" si="154"/>
        <v>Non Expense Part</v>
      </c>
    </row>
    <row r="308" spans="1:17" x14ac:dyDescent="0.35">
      <c r="A308" s="62" t="s">
        <v>498</v>
      </c>
      <c r="B308" s="62" t="s">
        <v>134</v>
      </c>
      <c r="C308" s="62" t="s">
        <v>8</v>
      </c>
      <c r="D308" s="62" t="s">
        <v>9</v>
      </c>
      <c r="E308" s="62" t="s">
        <v>18</v>
      </c>
      <c r="F308" s="63">
        <v>1</v>
      </c>
      <c r="G308" s="64">
        <v>124886.85</v>
      </c>
      <c r="H308" s="64">
        <v>0</v>
      </c>
      <c r="I308" s="69">
        <v>43986</v>
      </c>
      <c r="J308" s="2">
        <f t="shared" si="147"/>
        <v>124886.85</v>
      </c>
      <c r="K308" s="3">
        <f t="shared" si="148"/>
        <v>346.42676837725384</v>
      </c>
      <c r="L308" s="4" t="str">
        <f t="shared" si="149"/>
        <v>Defective CE Transit to Log</v>
      </c>
      <c r="M308" s="4">
        <f t="shared" ca="1" si="150"/>
        <v>985</v>
      </c>
      <c r="N308" s="5" t="str">
        <f t="shared" si="151"/>
        <v>ADENIYI/AYO</v>
      </c>
      <c r="O308" s="5" t="str">
        <f t="shared" ca="1" si="152"/>
        <v>Over due</v>
      </c>
      <c r="P308" s="23">
        <f t="shared" si="153"/>
        <v>346.42676837725384</v>
      </c>
      <c r="Q308" t="str">
        <f t="shared" si="154"/>
        <v>Non Expense Part</v>
      </c>
    </row>
    <row r="309" spans="1:17" x14ac:dyDescent="0.35">
      <c r="A309" s="62" t="s">
        <v>214</v>
      </c>
      <c r="B309" s="62" t="s">
        <v>212</v>
      </c>
      <c r="C309" s="62" t="s">
        <v>8</v>
      </c>
      <c r="D309" s="62" t="s">
        <v>9</v>
      </c>
      <c r="E309" s="62" t="s">
        <v>213</v>
      </c>
      <c r="F309" s="63">
        <v>1</v>
      </c>
      <c r="G309" s="64">
        <v>225574.43</v>
      </c>
      <c r="H309" s="64">
        <v>0</v>
      </c>
      <c r="I309" s="69">
        <v>43833</v>
      </c>
      <c r="J309" s="2">
        <f t="shared" si="147"/>
        <v>225574.43</v>
      </c>
      <c r="K309" s="3">
        <f t="shared" si="148"/>
        <v>625.72657420249652</v>
      </c>
      <c r="L309" s="4" t="str">
        <f t="shared" si="149"/>
        <v>Defective CE Transit to Log</v>
      </c>
      <c r="M309" s="4">
        <f t="shared" ca="1" si="150"/>
        <v>1138</v>
      </c>
      <c r="N309" s="5" t="str">
        <f t="shared" si="151"/>
        <v>ADENIYI/AYO</v>
      </c>
      <c r="O309" s="5" t="str">
        <f t="shared" ca="1" si="152"/>
        <v>Over due</v>
      </c>
      <c r="P309" s="23">
        <f t="shared" si="153"/>
        <v>625.72657420249652</v>
      </c>
      <c r="Q309" t="str">
        <f t="shared" si="154"/>
        <v>Non Expense Part</v>
      </c>
    </row>
    <row r="310" spans="1:17" x14ac:dyDescent="0.35">
      <c r="A310" s="62" t="s">
        <v>73</v>
      </c>
      <c r="B310" s="62" t="s">
        <v>144</v>
      </c>
      <c r="C310" s="62" t="s">
        <v>8</v>
      </c>
      <c r="D310" s="62" t="s">
        <v>9</v>
      </c>
      <c r="E310" s="62" t="s">
        <v>28</v>
      </c>
      <c r="F310" s="63">
        <v>1</v>
      </c>
      <c r="G310" s="64">
        <v>59967.21</v>
      </c>
      <c r="H310" s="64">
        <v>0</v>
      </c>
      <c r="I310" s="69">
        <v>43511</v>
      </c>
      <c r="J310" s="2">
        <f t="shared" si="147"/>
        <v>59967.21</v>
      </c>
      <c r="K310" s="3">
        <f t="shared" si="148"/>
        <v>166.34454923717058</v>
      </c>
      <c r="L310" s="4" t="str">
        <f t="shared" si="149"/>
        <v>Defective CE Transit to Log</v>
      </c>
      <c r="M310" s="4">
        <f t="shared" ca="1" si="150"/>
        <v>1460</v>
      </c>
      <c r="N310" s="5" t="str">
        <f t="shared" si="151"/>
        <v>ADENIYI/AYO</v>
      </c>
      <c r="O310" s="5" t="str">
        <f t="shared" ca="1" si="152"/>
        <v>Over due</v>
      </c>
      <c r="P310" s="23">
        <f t="shared" si="153"/>
        <v>166.34454923717058</v>
      </c>
      <c r="Q310" t="str">
        <f t="shared" si="154"/>
        <v>Non Expense Part</v>
      </c>
    </row>
    <row r="311" spans="1:17" x14ac:dyDescent="0.35">
      <c r="A311" s="62" t="s">
        <v>323</v>
      </c>
      <c r="B311" s="62" t="s">
        <v>134</v>
      </c>
      <c r="C311" s="62" t="s">
        <v>8</v>
      </c>
      <c r="D311" s="62" t="s">
        <v>9</v>
      </c>
      <c r="E311" s="62" t="s">
        <v>18</v>
      </c>
      <c r="F311" s="63">
        <v>1</v>
      </c>
      <c r="G311" s="64">
        <v>124886.85</v>
      </c>
      <c r="H311" s="64">
        <v>0</v>
      </c>
      <c r="I311" s="69">
        <v>43971</v>
      </c>
      <c r="J311" s="2">
        <f t="shared" si="147"/>
        <v>124886.85</v>
      </c>
      <c r="K311" s="3">
        <f t="shared" si="148"/>
        <v>346.42676837725384</v>
      </c>
      <c r="L311" s="4" t="str">
        <f t="shared" si="149"/>
        <v>Defective CE Transit to Log</v>
      </c>
      <c r="M311" s="4">
        <f t="shared" ca="1" si="150"/>
        <v>1000</v>
      </c>
      <c r="N311" s="5" t="str">
        <f t="shared" si="151"/>
        <v>ADENIYI/AYO</v>
      </c>
      <c r="O311" s="5" t="str">
        <f t="shared" ca="1" si="152"/>
        <v>Over due</v>
      </c>
      <c r="P311" s="23">
        <f t="shared" si="153"/>
        <v>346.42676837725384</v>
      </c>
      <c r="Q311" t="str">
        <f t="shared" si="154"/>
        <v>Non Expense Part</v>
      </c>
    </row>
    <row r="312" spans="1:17" x14ac:dyDescent="0.35">
      <c r="A312" s="62" t="s">
        <v>323</v>
      </c>
      <c r="B312" s="62" t="s">
        <v>147</v>
      </c>
      <c r="C312" s="62" t="s">
        <v>8</v>
      </c>
      <c r="D312" s="62" t="s">
        <v>9</v>
      </c>
      <c r="E312" s="62" t="s">
        <v>14</v>
      </c>
      <c r="F312" s="63">
        <v>1</v>
      </c>
      <c r="G312" s="64">
        <v>94734.66</v>
      </c>
      <c r="H312" s="64">
        <v>0.03</v>
      </c>
      <c r="I312" s="69">
        <v>43993</v>
      </c>
      <c r="J312" s="2">
        <f t="shared" si="147"/>
        <v>94734.66</v>
      </c>
      <c r="K312" s="3">
        <f t="shared" si="148"/>
        <v>262.78693481276008</v>
      </c>
      <c r="L312" s="4" t="str">
        <f t="shared" si="149"/>
        <v>Defective CE Transit to Log</v>
      </c>
      <c r="M312" s="4">
        <f t="shared" ca="1" si="150"/>
        <v>978</v>
      </c>
      <c r="N312" s="5" t="str">
        <f t="shared" si="151"/>
        <v>ADENIYI/AYO</v>
      </c>
      <c r="O312" s="5" t="str">
        <f t="shared" ca="1" si="152"/>
        <v>Over due</v>
      </c>
      <c r="P312" s="23">
        <f t="shared" si="153"/>
        <v>262.78685159500696</v>
      </c>
      <c r="Q312" t="str">
        <f t="shared" si="154"/>
        <v>Non Expense Part</v>
      </c>
    </row>
    <row r="313" spans="1:17" x14ac:dyDescent="0.35">
      <c r="A313" s="62" t="s">
        <v>201</v>
      </c>
      <c r="B313" s="62" t="s">
        <v>134</v>
      </c>
      <c r="C313" s="62" t="s">
        <v>8</v>
      </c>
      <c r="D313" s="62" t="s">
        <v>9</v>
      </c>
      <c r="E313" s="62" t="s">
        <v>18</v>
      </c>
      <c r="F313" s="63">
        <v>5</v>
      </c>
      <c r="G313" s="64">
        <v>124886.85</v>
      </c>
      <c r="H313" s="64">
        <v>0</v>
      </c>
      <c r="I313" s="69">
        <v>43942</v>
      </c>
      <c r="J313" s="2">
        <f t="shared" si="147"/>
        <v>624434.25</v>
      </c>
      <c r="K313" s="3">
        <f t="shared" si="148"/>
        <v>1732.133841886269</v>
      </c>
      <c r="L313" s="4" t="str">
        <f t="shared" si="149"/>
        <v>Defective CE Transit to Log</v>
      </c>
      <c r="M313" s="4">
        <f t="shared" ca="1" si="150"/>
        <v>1029</v>
      </c>
      <c r="N313" s="5" t="str">
        <f t="shared" si="151"/>
        <v>ADENIYI/AYO</v>
      </c>
      <c r="O313" s="5" t="str">
        <f t="shared" ca="1" si="152"/>
        <v>Over due</v>
      </c>
      <c r="P313" s="23">
        <f t="shared" si="153"/>
        <v>346.42676837725384</v>
      </c>
      <c r="Q313" t="str">
        <f t="shared" si="154"/>
        <v>Non Expense Part</v>
      </c>
    </row>
    <row r="314" spans="1:17" x14ac:dyDescent="0.35">
      <c r="A314" s="62" t="s">
        <v>201</v>
      </c>
      <c r="B314" s="62" t="s">
        <v>231</v>
      </c>
      <c r="C314" s="62" t="s">
        <v>8</v>
      </c>
      <c r="D314" s="62" t="s">
        <v>9</v>
      </c>
      <c r="E314" s="62" t="s">
        <v>14</v>
      </c>
      <c r="F314" s="63">
        <v>1</v>
      </c>
      <c r="G314" s="64">
        <v>58788.24</v>
      </c>
      <c r="H314" s="64">
        <v>2.4E-2</v>
      </c>
      <c r="I314" s="69">
        <v>43902</v>
      </c>
      <c r="J314" s="2">
        <f t="shared" si="147"/>
        <v>58788.24</v>
      </c>
      <c r="K314" s="3">
        <f t="shared" si="148"/>
        <v>163.07424133148405</v>
      </c>
      <c r="L314" s="4" t="str">
        <f t="shared" si="149"/>
        <v>Defective CE Transit to Log</v>
      </c>
      <c r="M314" s="4">
        <f t="shared" ca="1" si="150"/>
        <v>1069</v>
      </c>
      <c r="N314" s="5" t="str">
        <f t="shared" si="151"/>
        <v>ADENIYI/AYO</v>
      </c>
      <c r="O314" s="5" t="str">
        <f t="shared" ca="1" si="152"/>
        <v>Over due</v>
      </c>
      <c r="P314" s="23">
        <f t="shared" si="153"/>
        <v>163.07417475728155</v>
      </c>
      <c r="Q314" t="str">
        <f t="shared" si="154"/>
        <v>Non Expense Part</v>
      </c>
    </row>
    <row r="315" spans="1:17" x14ac:dyDescent="0.35">
      <c r="A315" s="62" t="s">
        <v>201</v>
      </c>
      <c r="B315" s="62" t="s">
        <v>184</v>
      </c>
      <c r="C315" s="62" t="s">
        <v>8</v>
      </c>
      <c r="D315" s="62" t="s">
        <v>9</v>
      </c>
      <c r="E315" s="62" t="s">
        <v>185</v>
      </c>
      <c r="F315" s="63">
        <v>1</v>
      </c>
      <c r="G315" s="64">
        <v>87225.94</v>
      </c>
      <c r="H315" s="64">
        <v>0</v>
      </c>
      <c r="I315" s="69">
        <v>43957</v>
      </c>
      <c r="J315" s="2">
        <f t="shared" si="147"/>
        <v>87225.94</v>
      </c>
      <c r="K315" s="3">
        <f t="shared" si="148"/>
        <v>241.95822468793344</v>
      </c>
      <c r="L315" s="4" t="str">
        <f t="shared" si="149"/>
        <v>Defective CE Transit to Log</v>
      </c>
      <c r="M315" s="4">
        <f t="shared" ca="1" si="150"/>
        <v>1014</v>
      </c>
      <c r="N315" s="5" t="str">
        <f t="shared" si="151"/>
        <v>ADENIYI/AYO</v>
      </c>
      <c r="O315" s="5" t="str">
        <f t="shared" ca="1" si="152"/>
        <v>Over due</v>
      </c>
      <c r="P315" s="23">
        <f t="shared" si="153"/>
        <v>241.95822468793344</v>
      </c>
      <c r="Q315" t="str">
        <f t="shared" si="154"/>
        <v>Non Expense Part</v>
      </c>
    </row>
    <row r="316" spans="1:17" x14ac:dyDescent="0.35">
      <c r="A316" s="62" t="s">
        <v>324</v>
      </c>
      <c r="B316" s="62" t="s">
        <v>139</v>
      </c>
      <c r="C316" s="62" t="s">
        <v>8</v>
      </c>
      <c r="D316" s="62" t="s">
        <v>9</v>
      </c>
      <c r="E316" s="62" t="s">
        <v>14</v>
      </c>
      <c r="F316" s="63">
        <v>1</v>
      </c>
      <c r="G316" s="64">
        <v>152736.19</v>
      </c>
      <c r="H316" s="64">
        <v>1.7000000000000001E-2</v>
      </c>
      <c r="I316" s="69">
        <v>43951</v>
      </c>
      <c r="J316" s="2">
        <f t="shared" si="147"/>
        <v>152736.19</v>
      </c>
      <c r="K316" s="3">
        <f t="shared" si="148"/>
        <v>423.67879889042996</v>
      </c>
      <c r="L316" s="4" t="str">
        <f t="shared" si="149"/>
        <v>Defective CE Transit to Log</v>
      </c>
      <c r="M316" s="4">
        <f t="shared" ca="1" si="150"/>
        <v>1020</v>
      </c>
      <c r="N316" s="5" t="str">
        <f t="shared" si="151"/>
        <v>ADENIYI/AYO</v>
      </c>
      <c r="O316" s="5" t="str">
        <f t="shared" ca="1" si="152"/>
        <v>Over due</v>
      </c>
      <c r="P316" s="23">
        <f t="shared" si="153"/>
        <v>423.67875173370322</v>
      </c>
      <c r="Q316" t="str">
        <f t="shared" si="154"/>
        <v>Non Expense Part</v>
      </c>
    </row>
    <row r="317" spans="1:17" x14ac:dyDescent="0.35">
      <c r="A317" s="62" t="s">
        <v>324</v>
      </c>
      <c r="B317" s="62" t="s">
        <v>140</v>
      </c>
      <c r="C317" s="62" t="s">
        <v>8</v>
      </c>
      <c r="D317" s="62" t="s">
        <v>9</v>
      </c>
      <c r="E317" s="62" t="s">
        <v>13</v>
      </c>
      <c r="F317" s="63">
        <v>2</v>
      </c>
      <c r="G317" s="64">
        <v>137664.66</v>
      </c>
      <c r="H317" s="64">
        <v>0.121</v>
      </c>
      <c r="I317" s="69">
        <v>43992</v>
      </c>
      <c r="J317" s="2">
        <f t="shared" si="147"/>
        <v>275329.32</v>
      </c>
      <c r="K317" s="3">
        <f t="shared" si="148"/>
        <v>763.74324826629675</v>
      </c>
      <c r="L317" s="4" t="str">
        <f t="shared" si="149"/>
        <v>Defective CE Transit to Log</v>
      </c>
      <c r="M317" s="4">
        <f t="shared" ca="1" si="150"/>
        <v>979</v>
      </c>
      <c r="N317" s="5" t="str">
        <f t="shared" si="151"/>
        <v>ADENIYI/AYO</v>
      </c>
      <c r="O317" s="5" t="str">
        <f t="shared" ca="1" si="152"/>
        <v>Over due</v>
      </c>
      <c r="P317" s="23">
        <f t="shared" si="153"/>
        <v>381.8714563106796</v>
      </c>
      <c r="Q317" t="str">
        <f t="shared" si="154"/>
        <v>Non Expense Part</v>
      </c>
    </row>
    <row r="318" spans="1:17" x14ac:dyDescent="0.35">
      <c r="A318" s="62" t="s">
        <v>324</v>
      </c>
      <c r="B318" s="62" t="s">
        <v>143</v>
      </c>
      <c r="C318" s="62" t="s">
        <v>8</v>
      </c>
      <c r="D318" s="62" t="s">
        <v>9</v>
      </c>
      <c r="E318" s="62" t="s">
        <v>27</v>
      </c>
      <c r="F318" s="63">
        <v>1</v>
      </c>
      <c r="G318" s="64">
        <v>121673.47</v>
      </c>
      <c r="H318" s="64">
        <v>0</v>
      </c>
      <c r="I318" s="69">
        <v>43966</v>
      </c>
      <c r="J318" s="2">
        <f t="shared" si="147"/>
        <v>121673.47</v>
      </c>
      <c r="K318" s="3">
        <f t="shared" si="148"/>
        <v>337.51309292649097</v>
      </c>
      <c r="L318" s="4" t="str">
        <f t="shared" si="149"/>
        <v>Defective CE Transit to Log</v>
      </c>
      <c r="M318" s="4">
        <f t="shared" ca="1" si="150"/>
        <v>1005</v>
      </c>
      <c r="N318" s="5" t="str">
        <f t="shared" si="151"/>
        <v>ADENIYI/AYO</v>
      </c>
      <c r="O318" s="5" t="str">
        <f t="shared" ca="1" si="152"/>
        <v>Over due</v>
      </c>
      <c r="P318" s="23">
        <f t="shared" si="153"/>
        <v>337.51309292649097</v>
      </c>
      <c r="Q318" t="str">
        <f t="shared" si="154"/>
        <v>Non Expense Part</v>
      </c>
    </row>
    <row r="319" spans="1:17" x14ac:dyDescent="0.35">
      <c r="A319" s="62" t="s">
        <v>324</v>
      </c>
      <c r="B319" s="62" t="s">
        <v>134</v>
      </c>
      <c r="C319" s="62" t="s">
        <v>8</v>
      </c>
      <c r="D319" s="62" t="s">
        <v>9</v>
      </c>
      <c r="E319" s="62" t="s">
        <v>18</v>
      </c>
      <c r="F319" s="63">
        <v>1</v>
      </c>
      <c r="G319" s="64">
        <v>124886.85</v>
      </c>
      <c r="H319" s="64">
        <v>0</v>
      </c>
      <c r="I319" s="69">
        <v>43987</v>
      </c>
      <c r="J319" s="2">
        <f t="shared" si="147"/>
        <v>124886.85</v>
      </c>
      <c r="K319" s="3">
        <f t="shared" si="148"/>
        <v>346.42676837725384</v>
      </c>
      <c r="L319" s="4" t="str">
        <f t="shared" si="149"/>
        <v>Defective CE Transit to Log</v>
      </c>
      <c r="M319" s="4">
        <f t="shared" ca="1" si="150"/>
        <v>984</v>
      </c>
      <c r="N319" s="5" t="str">
        <f t="shared" si="151"/>
        <v>ADENIYI/AYO</v>
      </c>
      <c r="O319" s="5" t="str">
        <f t="shared" ca="1" si="152"/>
        <v>Over due</v>
      </c>
      <c r="P319" s="23">
        <f t="shared" si="153"/>
        <v>346.42676837725384</v>
      </c>
      <c r="Q319" t="str">
        <f t="shared" si="154"/>
        <v>Non Expense Part</v>
      </c>
    </row>
    <row r="320" spans="1:17" x14ac:dyDescent="0.35">
      <c r="A320" s="62" t="s">
        <v>324</v>
      </c>
      <c r="B320" s="62" t="s">
        <v>184</v>
      </c>
      <c r="C320" s="62" t="s">
        <v>8</v>
      </c>
      <c r="D320" s="62" t="s">
        <v>9</v>
      </c>
      <c r="E320" s="62" t="s">
        <v>185</v>
      </c>
      <c r="F320" s="63">
        <v>2</v>
      </c>
      <c r="G320" s="64">
        <v>87225.94</v>
      </c>
      <c r="H320" s="64">
        <v>0</v>
      </c>
      <c r="I320" s="69">
        <v>43966</v>
      </c>
      <c r="J320" s="2">
        <f t="shared" si="147"/>
        <v>174451.88</v>
      </c>
      <c r="K320" s="3">
        <f t="shared" si="148"/>
        <v>483.91644937586688</v>
      </c>
      <c r="L320" s="4" t="str">
        <f t="shared" si="149"/>
        <v>Defective CE Transit to Log</v>
      </c>
      <c r="M320" s="4">
        <f t="shared" ca="1" si="150"/>
        <v>1005</v>
      </c>
      <c r="N320" s="5" t="str">
        <f t="shared" si="151"/>
        <v>ADENIYI/AYO</v>
      </c>
      <c r="O320" s="5" t="str">
        <f t="shared" ca="1" si="152"/>
        <v>Over due</v>
      </c>
      <c r="P320" s="23">
        <f t="shared" si="153"/>
        <v>241.95822468793344</v>
      </c>
      <c r="Q320" t="str">
        <f t="shared" si="154"/>
        <v>Non Expense Part</v>
      </c>
    </row>
    <row r="321" spans="1:17" x14ac:dyDescent="0.35">
      <c r="A321" s="62" t="s">
        <v>247</v>
      </c>
      <c r="B321" s="62" t="s">
        <v>140</v>
      </c>
      <c r="C321" s="62" t="s">
        <v>8</v>
      </c>
      <c r="D321" s="62" t="s">
        <v>9</v>
      </c>
      <c r="E321" s="62" t="s">
        <v>13</v>
      </c>
      <c r="F321" s="63">
        <v>2</v>
      </c>
      <c r="G321" s="64">
        <v>137664.66</v>
      </c>
      <c r="H321" s="64">
        <v>0.121</v>
      </c>
      <c r="I321" s="69">
        <v>43973</v>
      </c>
      <c r="J321" s="2">
        <f t="shared" si="147"/>
        <v>275329.32</v>
      </c>
      <c r="K321" s="3">
        <f t="shared" si="148"/>
        <v>763.74324826629675</v>
      </c>
      <c r="L321" s="4" t="str">
        <f t="shared" si="149"/>
        <v>Defective CE Transit to Log</v>
      </c>
      <c r="M321" s="4">
        <f t="shared" ca="1" si="150"/>
        <v>998</v>
      </c>
      <c r="N321" s="5" t="str">
        <f t="shared" si="151"/>
        <v>ADENIYI/AYO</v>
      </c>
      <c r="O321" s="5" t="str">
        <f t="shared" ca="1" si="152"/>
        <v>Over due</v>
      </c>
      <c r="P321" s="23">
        <f t="shared" si="153"/>
        <v>381.8714563106796</v>
      </c>
      <c r="Q321" t="str">
        <f t="shared" si="154"/>
        <v>Non Expense Part</v>
      </c>
    </row>
    <row r="322" spans="1:17" x14ac:dyDescent="0.35">
      <c r="A322" s="62" t="s">
        <v>247</v>
      </c>
      <c r="B322" s="62" t="s">
        <v>134</v>
      </c>
      <c r="C322" s="62" t="s">
        <v>8</v>
      </c>
      <c r="D322" s="62" t="s">
        <v>9</v>
      </c>
      <c r="E322" s="62" t="s">
        <v>18</v>
      </c>
      <c r="F322" s="63">
        <v>1</v>
      </c>
      <c r="G322" s="64">
        <v>124886.85</v>
      </c>
      <c r="H322" s="64">
        <v>0</v>
      </c>
      <c r="I322" s="69">
        <v>43971</v>
      </c>
      <c r="J322" s="2">
        <f t="shared" si="147"/>
        <v>124886.85</v>
      </c>
      <c r="K322" s="3">
        <f t="shared" si="148"/>
        <v>346.42676837725384</v>
      </c>
      <c r="L322" s="4" t="str">
        <f t="shared" si="149"/>
        <v>Defective CE Transit to Log</v>
      </c>
      <c r="M322" s="4">
        <f t="shared" ca="1" si="150"/>
        <v>1000</v>
      </c>
      <c r="N322" s="5" t="str">
        <f t="shared" si="151"/>
        <v>ADENIYI/AYO</v>
      </c>
      <c r="O322" s="5" t="str">
        <f t="shared" ca="1" si="152"/>
        <v>Over due</v>
      </c>
      <c r="P322" s="23">
        <f t="shared" si="153"/>
        <v>346.42676837725384</v>
      </c>
      <c r="Q322" t="str">
        <f t="shared" si="154"/>
        <v>Non Expense Part</v>
      </c>
    </row>
    <row r="323" spans="1:17" x14ac:dyDescent="0.35">
      <c r="A323" s="62" t="s">
        <v>247</v>
      </c>
      <c r="B323" s="62" t="s">
        <v>184</v>
      </c>
      <c r="C323" s="62" t="s">
        <v>8</v>
      </c>
      <c r="D323" s="62" t="s">
        <v>9</v>
      </c>
      <c r="E323" s="62" t="s">
        <v>185</v>
      </c>
      <c r="F323" s="63">
        <v>1</v>
      </c>
      <c r="G323" s="64">
        <v>87225.94</v>
      </c>
      <c r="H323" s="64">
        <v>0</v>
      </c>
      <c r="I323" s="69">
        <v>43957</v>
      </c>
      <c r="J323" s="2">
        <f t="shared" si="147"/>
        <v>87225.94</v>
      </c>
      <c r="K323" s="3">
        <f t="shared" si="148"/>
        <v>241.95822468793344</v>
      </c>
      <c r="L323" s="4" t="str">
        <f t="shared" si="149"/>
        <v>Defective CE Transit to Log</v>
      </c>
      <c r="M323" s="4">
        <f t="shared" ca="1" si="150"/>
        <v>1014</v>
      </c>
      <c r="N323" s="5" t="str">
        <f t="shared" si="151"/>
        <v>ADENIYI/AYO</v>
      </c>
      <c r="O323" s="5" t="str">
        <f t="shared" ca="1" si="152"/>
        <v>Over due</v>
      </c>
      <c r="P323" s="23">
        <f t="shared" si="153"/>
        <v>241.95822468793344</v>
      </c>
      <c r="Q323" t="str">
        <f t="shared" si="154"/>
        <v>Non Expense Part</v>
      </c>
    </row>
    <row r="324" spans="1:17" x14ac:dyDescent="0.35">
      <c r="A324" s="62" t="s">
        <v>74</v>
      </c>
      <c r="B324" s="62" t="s">
        <v>140</v>
      </c>
      <c r="C324" s="62" t="s">
        <v>8</v>
      </c>
      <c r="D324" s="62" t="s">
        <v>9</v>
      </c>
      <c r="E324" s="62" t="s">
        <v>13</v>
      </c>
      <c r="F324" s="63">
        <v>1</v>
      </c>
      <c r="G324" s="64">
        <v>137664.66</v>
      </c>
      <c r="H324" s="64">
        <v>0.121</v>
      </c>
      <c r="I324" s="69">
        <v>43992</v>
      </c>
      <c r="J324" s="2">
        <f t="shared" si="147"/>
        <v>137664.66</v>
      </c>
      <c r="K324" s="3">
        <f t="shared" si="148"/>
        <v>381.87179195561725</v>
      </c>
      <c r="L324" s="4" t="str">
        <f t="shared" si="149"/>
        <v>Defective CE Transit to Log</v>
      </c>
      <c r="M324" s="4">
        <f t="shared" ca="1" si="150"/>
        <v>979</v>
      </c>
      <c r="N324" s="5" t="str">
        <f t="shared" si="151"/>
        <v>ADENIYI/AYO</v>
      </c>
      <c r="O324" s="5" t="str">
        <f t="shared" ca="1" si="152"/>
        <v>Over due</v>
      </c>
      <c r="P324" s="23">
        <f t="shared" si="153"/>
        <v>381.8714563106796</v>
      </c>
      <c r="Q324" t="str">
        <f t="shared" si="154"/>
        <v>Non Expense Part</v>
      </c>
    </row>
    <row r="325" spans="1:17" x14ac:dyDescent="0.35">
      <c r="A325" s="62" t="s">
        <v>74</v>
      </c>
      <c r="B325" s="62" t="s">
        <v>144</v>
      </c>
      <c r="C325" s="62" t="s">
        <v>8</v>
      </c>
      <c r="D325" s="62" t="s">
        <v>9</v>
      </c>
      <c r="E325" s="62" t="s">
        <v>28</v>
      </c>
      <c r="F325" s="63">
        <v>1</v>
      </c>
      <c r="G325" s="64">
        <v>59967.21</v>
      </c>
      <c r="H325" s="64">
        <v>0</v>
      </c>
      <c r="I325" s="69">
        <v>43987</v>
      </c>
      <c r="J325" s="2">
        <f t="shared" si="147"/>
        <v>59967.21</v>
      </c>
      <c r="K325" s="3">
        <f t="shared" si="148"/>
        <v>166.34454923717058</v>
      </c>
      <c r="L325" s="4" t="str">
        <f t="shared" si="149"/>
        <v>Defective CE Transit to Log</v>
      </c>
      <c r="M325" s="4">
        <f t="shared" ca="1" si="150"/>
        <v>984</v>
      </c>
      <c r="N325" s="5" t="str">
        <f t="shared" si="151"/>
        <v>ADENIYI/AYO</v>
      </c>
      <c r="O325" s="5" t="str">
        <f t="shared" ca="1" si="152"/>
        <v>Over due</v>
      </c>
      <c r="P325" s="23">
        <f t="shared" si="153"/>
        <v>166.34454923717058</v>
      </c>
      <c r="Q325" t="str">
        <f t="shared" si="154"/>
        <v>Non Expense Part</v>
      </c>
    </row>
    <row r="326" spans="1:17" x14ac:dyDescent="0.35">
      <c r="A326" s="62" t="s">
        <v>75</v>
      </c>
      <c r="B326" s="62" t="s">
        <v>136</v>
      </c>
      <c r="C326" s="62" t="s">
        <v>8</v>
      </c>
      <c r="D326" s="62" t="s">
        <v>9</v>
      </c>
      <c r="E326" s="62" t="s">
        <v>20</v>
      </c>
      <c r="F326" s="63">
        <v>1</v>
      </c>
      <c r="G326" s="64">
        <v>115853.46</v>
      </c>
      <c r="H326" s="64">
        <v>0</v>
      </c>
      <c r="I326" s="69">
        <v>43992</v>
      </c>
      <c r="J326" s="2">
        <f t="shared" si="147"/>
        <v>115853.46</v>
      </c>
      <c r="K326" s="3">
        <f t="shared" si="148"/>
        <v>321.36882108183079</v>
      </c>
      <c r="L326" s="4" t="str">
        <f t="shared" si="149"/>
        <v>Defective CE Transit to Log</v>
      </c>
      <c r="M326" s="4">
        <f t="shared" ca="1" si="150"/>
        <v>979</v>
      </c>
      <c r="N326" s="5" t="str">
        <f t="shared" si="151"/>
        <v>ADENIYI/AYO</v>
      </c>
      <c r="O326" s="5" t="str">
        <f t="shared" ca="1" si="152"/>
        <v>Over due</v>
      </c>
      <c r="P326" s="23">
        <f t="shared" si="153"/>
        <v>321.36882108183079</v>
      </c>
      <c r="Q326" t="str">
        <f t="shared" si="154"/>
        <v>Non Expense Part</v>
      </c>
    </row>
    <row r="327" spans="1:17" x14ac:dyDescent="0.35">
      <c r="A327" s="62" t="s">
        <v>75</v>
      </c>
      <c r="B327" s="62" t="s">
        <v>157</v>
      </c>
      <c r="C327" s="62" t="s">
        <v>8</v>
      </c>
      <c r="D327" s="62" t="s">
        <v>9</v>
      </c>
      <c r="E327" s="62" t="s">
        <v>76</v>
      </c>
      <c r="F327" s="63">
        <v>1</v>
      </c>
      <c r="G327" s="64">
        <v>65639.899999999994</v>
      </c>
      <c r="H327" s="64">
        <v>1317.434</v>
      </c>
      <c r="I327" s="69">
        <v>43502</v>
      </c>
      <c r="J327" s="2">
        <f t="shared" si="147"/>
        <v>65639.899999999994</v>
      </c>
      <c r="K327" s="3">
        <f t="shared" si="148"/>
        <v>185.73462968099858</v>
      </c>
      <c r="L327" s="4" t="str">
        <f t="shared" si="149"/>
        <v>Defective CE Transit to Log</v>
      </c>
      <c r="M327" s="4">
        <f t="shared" ca="1" si="150"/>
        <v>1469</v>
      </c>
      <c r="N327" s="5" t="str">
        <f t="shared" si="151"/>
        <v>ADENIYI/AYO</v>
      </c>
      <c r="O327" s="5" t="str">
        <f t="shared" ca="1" si="152"/>
        <v>Over due</v>
      </c>
      <c r="P327" s="23">
        <f t="shared" si="153"/>
        <v>182.08016643550621</v>
      </c>
      <c r="Q327" t="str">
        <f t="shared" si="154"/>
        <v>Non Expense Part</v>
      </c>
    </row>
    <row r="328" spans="1:17" x14ac:dyDescent="0.35">
      <c r="A328" s="62" t="s">
        <v>75</v>
      </c>
      <c r="B328" s="62" t="s">
        <v>130</v>
      </c>
      <c r="C328" s="62" t="s">
        <v>8</v>
      </c>
      <c r="D328" s="62" t="s">
        <v>9</v>
      </c>
      <c r="E328" s="62" t="s">
        <v>11</v>
      </c>
      <c r="F328" s="63">
        <v>6</v>
      </c>
      <c r="G328" s="64">
        <v>102960.99</v>
      </c>
      <c r="H328" s="64">
        <v>0</v>
      </c>
      <c r="I328" s="69">
        <v>43959</v>
      </c>
      <c r="J328" s="2">
        <f t="shared" si="147"/>
        <v>617765.94000000006</v>
      </c>
      <c r="K328" s="3">
        <f t="shared" si="148"/>
        <v>1713.636449375867</v>
      </c>
      <c r="L328" s="4" t="str">
        <f t="shared" si="149"/>
        <v>Defective CE Transit to Log</v>
      </c>
      <c r="M328" s="4">
        <f t="shared" ca="1" si="150"/>
        <v>1012</v>
      </c>
      <c r="N328" s="5" t="str">
        <f t="shared" si="151"/>
        <v>ADENIYI/AYO</v>
      </c>
      <c r="O328" s="5" t="str">
        <f t="shared" ca="1" si="152"/>
        <v>Over due</v>
      </c>
      <c r="P328" s="23">
        <f t="shared" si="153"/>
        <v>285.60607489597783</v>
      </c>
      <c r="Q328" t="str">
        <f t="shared" si="154"/>
        <v>Non Expense Part</v>
      </c>
    </row>
    <row r="329" spans="1:17" x14ac:dyDescent="0.35">
      <c r="A329" s="62" t="s">
        <v>75</v>
      </c>
      <c r="B329" s="62" t="s">
        <v>184</v>
      </c>
      <c r="C329" s="62" t="s">
        <v>8</v>
      </c>
      <c r="D329" s="62" t="s">
        <v>9</v>
      </c>
      <c r="E329" s="62" t="s">
        <v>185</v>
      </c>
      <c r="F329" s="63">
        <v>1</v>
      </c>
      <c r="G329" s="64">
        <v>87225.94</v>
      </c>
      <c r="H329" s="64">
        <v>0</v>
      </c>
      <c r="I329" s="69">
        <v>43964</v>
      </c>
      <c r="J329" s="2">
        <f t="shared" si="147"/>
        <v>87225.94</v>
      </c>
      <c r="K329" s="3">
        <f t="shared" si="148"/>
        <v>241.95822468793344</v>
      </c>
      <c r="L329" s="4" t="str">
        <f t="shared" si="149"/>
        <v>Defective CE Transit to Log</v>
      </c>
      <c r="M329" s="4">
        <f t="shared" ca="1" si="150"/>
        <v>1007</v>
      </c>
      <c r="N329" s="5" t="str">
        <f t="shared" si="151"/>
        <v>ADENIYI/AYO</v>
      </c>
      <c r="O329" s="5" t="str">
        <f t="shared" ca="1" si="152"/>
        <v>Over due</v>
      </c>
      <c r="P329" s="23">
        <f t="shared" si="153"/>
        <v>241.95822468793344</v>
      </c>
      <c r="Q329" t="str">
        <f t="shared" si="154"/>
        <v>Non Expense Part</v>
      </c>
    </row>
    <row r="330" spans="1:17" x14ac:dyDescent="0.35">
      <c r="A330" s="62" t="s">
        <v>325</v>
      </c>
      <c r="B330" s="62" t="s">
        <v>149</v>
      </c>
      <c r="C330" s="62" t="s">
        <v>8</v>
      </c>
      <c r="D330" s="62" t="s">
        <v>9</v>
      </c>
      <c r="E330" s="62" t="s">
        <v>14</v>
      </c>
      <c r="F330" s="63">
        <v>2</v>
      </c>
      <c r="G330" s="64">
        <v>155657.12</v>
      </c>
      <c r="H330" s="64">
        <v>3.9E-2</v>
      </c>
      <c r="I330" s="69">
        <v>43986</v>
      </c>
      <c r="J330" s="2">
        <f t="shared" si="147"/>
        <v>311314.24</v>
      </c>
      <c r="K330" s="3">
        <f t="shared" si="148"/>
        <v>863.56249375866844</v>
      </c>
      <c r="L330" s="4" t="str">
        <f t="shared" si="149"/>
        <v>Defective CE Transit to Log</v>
      </c>
      <c r="M330" s="4">
        <f t="shared" ca="1" si="150"/>
        <v>985</v>
      </c>
      <c r="N330" s="5" t="str">
        <f t="shared" si="151"/>
        <v>ADENIYI/AYO</v>
      </c>
      <c r="O330" s="5" t="str">
        <f t="shared" ca="1" si="152"/>
        <v>Over due</v>
      </c>
      <c r="P330" s="23">
        <f t="shared" si="153"/>
        <v>431.78119278779474</v>
      </c>
      <c r="Q330" t="str">
        <f t="shared" si="154"/>
        <v>Non Expense Part</v>
      </c>
    </row>
    <row r="331" spans="1:17" x14ac:dyDescent="0.35">
      <c r="A331" s="62" t="s">
        <v>325</v>
      </c>
      <c r="B331" s="62" t="s">
        <v>140</v>
      </c>
      <c r="C331" s="62" t="s">
        <v>8</v>
      </c>
      <c r="D331" s="62" t="s">
        <v>9</v>
      </c>
      <c r="E331" s="62" t="s">
        <v>13</v>
      </c>
      <c r="F331" s="63">
        <v>2</v>
      </c>
      <c r="G331" s="64">
        <v>137664.66</v>
      </c>
      <c r="H331" s="64">
        <v>0.121</v>
      </c>
      <c r="I331" s="69">
        <v>43990</v>
      </c>
      <c r="J331" s="2">
        <f t="shared" si="147"/>
        <v>275329.32</v>
      </c>
      <c r="K331" s="3">
        <f t="shared" si="148"/>
        <v>763.74324826629675</v>
      </c>
      <c r="L331" s="4" t="str">
        <f t="shared" si="149"/>
        <v>Defective CE Transit to Log</v>
      </c>
      <c r="M331" s="4">
        <f t="shared" ca="1" si="150"/>
        <v>981</v>
      </c>
      <c r="N331" s="5" t="str">
        <f t="shared" si="151"/>
        <v>ADENIYI/AYO</v>
      </c>
      <c r="O331" s="5" t="str">
        <f t="shared" ca="1" si="152"/>
        <v>Over due</v>
      </c>
      <c r="P331" s="23">
        <f t="shared" si="153"/>
        <v>381.8714563106796</v>
      </c>
      <c r="Q331" t="str">
        <f t="shared" si="154"/>
        <v>Non Expense Part</v>
      </c>
    </row>
    <row r="332" spans="1:17" x14ac:dyDescent="0.35">
      <c r="A332" s="62" t="s">
        <v>325</v>
      </c>
      <c r="B332" s="62" t="s">
        <v>134</v>
      </c>
      <c r="C332" s="62" t="s">
        <v>8</v>
      </c>
      <c r="D332" s="62" t="s">
        <v>9</v>
      </c>
      <c r="E332" s="62" t="s">
        <v>18</v>
      </c>
      <c r="F332" s="63">
        <v>3</v>
      </c>
      <c r="G332" s="64">
        <v>124886.85</v>
      </c>
      <c r="H332" s="64">
        <v>0</v>
      </c>
      <c r="I332" s="69">
        <v>43991</v>
      </c>
      <c r="J332" s="2">
        <f t="shared" si="147"/>
        <v>374660.55000000005</v>
      </c>
      <c r="K332" s="3">
        <f t="shared" si="148"/>
        <v>1039.2803051317617</v>
      </c>
      <c r="L332" s="4" t="str">
        <f t="shared" si="149"/>
        <v>Defective CE Transit to Log</v>
      </c>
      <c r="M332" s="4">
        <f t="shared" ca="1" si="150"/>
        <v>980</v>
      </c>
      <c r="N332" s="5" t="str">
        <f t="shared" si="151"/>
        <v>ADENIYI/AYO</v>
      </c>
      <c r="O332" s="5" t="str">
        <f t="shared" ca="1" si="152"/>
        <v>Over due</v>
      </c>
      <c r="P332" s="23">
        <f t="shared" si="153"/>
        <v>346.42676837725384</v>
      </c>
      <c r="Q332" t="str">
        <f t="shared" si="154"/>
        <v>Non Expense Part</v>
      </c>
    </row>
    <row r="333" spans="1:17" x14ac:dyDescent="0.35">
      <c r="A333" s="62" t="s">
        <v>326</v>
      </c>
      <c r="B333" s="62" t="s">
        <v>139</v>
      </c>
      <c r="C333" s="62" t="s">
        <v>8</v>
      </c>
      <c r="D333" s="62" t="s">
        <v>9</v>
      </c>
      <c r="E333" s="62" t="s">
        <v>14</v>
      </c>
      <c r="F333" s="63">
        <v>1</v>
      </c>
      <c r="G333" s="64">
        <v>152736.19</v>
      </c>
      <c r="H333" s="64">
        <v>1.7000000000000001E-2</v>
      </c>
      <c r="I333" s="69">
        <v>43853</v>
      </c>
      <c r="J333" s="2">
        <f t="shared" si="147"/>
        <v>152736.19</v>
      </c>
      <c r="K333" s="3">
        <f t="shared" si="148"/>
        <v>423.67879889042996</v>
      </c>
      <c r="L333" s="4" t="str">
        <f t="shared" si="149"/>
        <v>Defective CE Transit to Log</v>
      </c>
      <c r="M333" s="4">
        <f t="shared" ca="1" si="150"/>
        <v>1118</v>
      </c>
      <c r="N333" s="5" t="str">
        <f t="shared" si="151"/>
        <v>ADENIYI/AYO</v>
      </c>
      <c r="O333" s="5" t="str">
        <f t="shared" ca="1" si="152"/>
        <v>Over due</v>
      </c>
      <c r="P333" s="23">
        <f t="shared" si="153"/>
        <v>423.67875173370322</v>
      </c>
      <c r="Q333" t="str">
        <f t="shared" si="154"/>
        <v>Non Expense Part</v>
      </c>
    </row>
    <row r="334" spans="1:17" x14ac:dyDescent="0.35">
      <c r="A334" s="62" t="s">
        <v>326</v>
      </c>
      <c r="B334" s="62" t="s">
        <v>149</v>
      </c>
      <c r="C334" s="62" t="s">
        <v>8</v>
      </c>
      <c r="D334" s="62" t="s">
        <v>9</v>
      </c>
      <c r="E334" s="62" t="s">
        <v>14</v>
      </c>
      <c r="F334" s="63">
        <v>1</v>
      </c>
      <c r="G334" s="64">
        <v>155657.12</v>
      </c>
      <c r="H334" s="64">
        <v>3.9E-2</v>
      </c>
      <c r="I334" s="69">
        <v>43935</v>
      </c>
      <c r="J334" s="2">
        <f t="shared" si="147"/>
        <v>155657.12</v>
      </c>
      <c r="K334" s="3">
        <f t="shared" si="148"/>
        <v>431.78130097087376</v>
      </c>
      <c r="L334" s="4" t="str">
        <f t="shared" si="149"/>
        <v>Defective CE Transit to Log</v>
      </c>
      <c r="M334" s="4">
        <f t="shared" ca="1" si="150"/>
        <v>1036</v>
      </c>
      <c r="N334" s="5" t="str">
        <f t="shared" si="151"/>
        <v>ADENIYI/AYO</v>
      </c>
      <c r="O334" s="5" t="str">
        <f t="shared" ca="1" si="152"/>
        <v>Over due</v>
      </c>
      <c r="P334" s="23">
        <f t="shared" si="153"/>
        <v>431.78119278779474</v>
      </c>
      <c r="Q334" t="str">
        <f t="shared" si="154"/>
        <v>Non Expense Part</v>
      </c>
    </row>
    <row r="335" spans="1:17" x14ac:dyDescent="0.35">
      <c r="A335" s="62" t="s">
        <v>326</v>
      </c>
      <c r="B335" s="62" t="s">
        <v>143</v>
      </c>
      <c r="C335" s="62" t="s">
        <v>8</v>
      </c>
      <c r="D335" s="62" t="s">
        <v>9</v>
      </c>
      <c r="E335" s="62" t="s">
        <v>27</v>
      </c>
      <c r="F335" s="63">
        <v>1</v>
      </c>
      <c r="G335" s="64">
        <v>121673.47</v>
      </c>
      <c r="H335" s="64">
        <v>0</v>
      </c>
      <c r="I335" s="69">
        <v>43986</v>
      </c>
      <c r="J335" s="2">
        <f t="shared" si="147"/>
        <v>121673.47</v>
      </c>
      <c r="K335" s="3">
        <f t="shared" si="148"/>
        <v>337.51309292649097</v>
      </c>
      <c r="L335" s="4" t="str">
        <f t="shared" si="149"/>
        <v>Defective CE Transit to Log</v>
      </c>
      <c r="M335" s="4">
        <f t="shared" ca="1" si="150"/>
        <v>985</v>
      </c>
      <c r="N335" s="5" t="str">
        <f t="shared" si="151"/>
        <v>ADENIYI/AYO</v>
      </c>
      <c r="O335" s="5" t="str">
        <f t="shared" ca="1" si="152"/>
        <v>Over due</v>
      </c>
      <c r="P335" s="23">
        <f t="shared" si="153"/>
        <v>337.51309292649097</v>
      </c>
      <c r="Q335" t="str">
        <f t="shared" si="154"/>
        <v>Non Expense Part</v>
      </c>
    </row>
    <row r="336" spans="1:17" x14ac:dyDescent="0.35">
      <c r="A336" s="62" t="s">
        <v>326</v>
      </c>
      <c r="B336" s="62" t="s">
        <v>134</v>
      </c>
      <c r="C336" s="62" t="s">
        <v>8</v>
      </c>
      <c r="D336" s="62" t="s">
        <v>9</v>
      </c>
      <c r="E336" s="62" t="s">
        <v>18</v>
      </c>
      <c r="F336" s="63">
        <v>4</v>
      </c>
      <c r="G336" s="64">
        <v>124886.85</v>
      </c>
      <c r="H336" s="64">
        <v>0</v>
      </c>
      <c r="I336" s="69">
        <v>43987</v>
      </c>
      <c r="J336" s="2">
        <f t="shared" si="147"/>
        <v>499547.4</v>
      </c>
      <c r="K336" s="3">
        <f t="shared" si="148"/>
        <v>1385.7070735090153</v>
      </c>
      <c r="L336" s="4" t="str">
        <f t="shared" si="149"/>
        <v>Defective CE Transit to Log</v>
      </c>
      <c r="M336" s="4">
        <f t="shared" ca="1" si="150"/>
        <v>984</v>
      </c>
      <c r="N336" s="5" t="str">
        <f t="shared" si="151"/>
        <v>ADENIYI/AYO</v>
      </c>
      <c r="O336" s="5" t="str">
        <f t="shared" ca="1" si="152"/>
        <v>Over due</v>
      </c>
      <c r="P336" s="23">
        <f t="shared" si="153"/>
        <v>346.42676837725384</v>
      </c>
      <c r="Q336" t="str">
        <f t="shared" si="154"/>
        <v>Non Expense Part</v>
      </c>
    </row>
    <row r="337" spans="1:17" x14ac:dyDescent="0.35">
      <c r="A337" s="62" t="s">
        <v>326</v>
      </c>
      <c r="B337" s="62" t="s">
        <v>135</v>
      </c>
      <c r="C337" s="62" t="s">
        <v>8</v>
      </c>
      <c r="D337" s="62" t="s">
        <v>9</v>
      </c>
      <c r="E337" s="62" t="s">
        <v>19</v>
      </c>
      <c r="F337" s="63">
        <v>2</v>
      </c>
      <c r="G337" s="64">
        <v>20852.73</v>
      </c>
      <c r="H337" s="64">
        <v>0</v>
      </c>
      <c r="I337" s="69">
        <v>43962</v>
      </c>
      <c r="J337" s="2">
        <f t="shared" si="147"/>
        <v>41705.46</v>
      </c>
      <c r="K337" s="3">
        <f t="shared" si="148"/>
        <v>115.68782246879334</v>
      </c>
      <c r="L337" s="4" t="str">
        <f t="shared" si="149"/>
        <v>Defective CE Transit to Log</v>
      </c>
      <c r="M337" s="4">
        <f t="shared" ca="1" si="150"/>
        <v>1009</v>
      </c>
      <c r="N337" s="5" t="str">
        <f t="shared" si="151"/>
        <v>ADENIYI/AYO</v>
      </c>
      <c r="O337" s="5" t="str">
        <f t="shared" ca="1" si="152"/>
        <v>Over due</v>
      </c>
      <c r="P337" s="23">
        <f t="shared" si="153"/>
        <v>57.843911234396671</v>
      </c>
      <c r="Q337" t="str">
        <f t="shared" si="154"/>
        <v>Non Expense Part</v>
      </c>
    </row>
    <row r="338" spans="1:17" x14ac:dyDescent="0.35">
      <c r="A338" s="62" t="s">
        <v>326</v>
      </c>
      <c r="B338" s="62" t="s">
        <v>144</v>
      </c>
      <c r="C338" s="62" t="s">
        <v>8</v>
      </c>
      <c r="D338" s="62" t="s">
        <v>9</v>
      </c>
      <c r="E338" s="62" t="s">
        <v>28</v>
      </c>
      <c r="F338" s="63">
        <v>1</v>
      </c>
      <c r="G338" s="64">
        <v>59967.21</v>
      </c>
      <c r="H338" s="64">
        <v>0</v>
      </c>
      <c r="I338" s="69">
        <v>43986</v>
      </c>
      <c r="J338" s="2">
        <f t="shared" si="147"/>
        <v>59967.21</v>
      </c>
      <c r="K338" s="3">
        <f t="shared" si="148"/>
        <v>166.34454923717058</v>
      </c>
      <c r="L338" s="4" t="str">
        <f t="shared" si="149"/>
        <v>Defective CE Transit to Log</v>
      </c>
      <c r="M338" s="4">
        <f t="shared" ca="1" si="150"/>
        <v>985</v>
      </c>
      <c r="N338" s="5" t="str">
        <f t="shared" si="151"/>
        <v>ADENIYI/AYO</v>
      </c>
      <c r="O338" s="5" t="str">
        <f t="shared" ca="1" si="152"/>
        <v>Over due</v>
      </c>
      <c r="P338" s="23">
        <f t="shared" si="153"/>
        <v>166.34454923717058</v>
      </c>
      <c r="Q338" t="str">
        <f t="shared" si="154"/>
        <v>Non Expense Part</v>
      </c>
    </row>
    <row r="339" spans="1:17" x14ac:dyDescent="0.35">
      <c r="A339" s="62" t="s">
        <v>192</v>
      </c>
      <c r="B339" s="62" t="s">
        <v>140</v>
      </c>
      <c r="C339" s="62" t="s">
        <v>8</v>
      </c>
      <c r="D339" s="62" t="s">
        <v>9</v>
      </c>
      <c r="E339" s="62" t="s">
        <v>13</v>
      </c>
      <c r="F339" s="63">
        <v>1</v>
      </c>
      <c r="G339" s="64">
        <v>137664.66</v>
      </c>
      <c r="H339" s="64">
        <v>0.121</v>
      </c>
      <c r="I339" s="69">
        <v>43992</v>
      </c>
      <c r="J339" s="2">
        <f t="shared" si="147"/>
        <v>137664.66</v>
      </c>
      <c r="K339" s="3">
        <f t="shared" si="148"/>
        <v>381.87179195561725</v>
      </c>
      <c r="L339" s="4" t="str">
        <f t="shared" si="149"/>
        <v>Defective CE Transit to Log</v>
      </c>
      <c r="M339" s="4">
        <f t="shared" ca="1" si="150"/>
        <v>979</v>
      </c>
      <c r="N339" s="5" t="str">
        <f t="shared" si="151"/>
        <v>ADENIYI/AYO</v>
      </c>
      <c r="O339" s="5" t="str">
        <f t="shared" ca="1" si="152"/>
        <v>Over due</v>
      </c>
      <c r="P339" s="23">
        <f t="shared" si="153"/>
        <v>381.8714563106796</v>
      </c>
      <c r="Q339" t="str">
        <f t="shared" si="154"/>
        <v>Non Expense Part</v>
      </c>
    </row>
    <row r="340" spans="1:17" x14ac:dyDescent="0.35">
      <c r="A340" s="62" t="s">
        <v>192</v>
      </c>
      <c r="B340" s="62" t="s">
        <v>134</v>
      </c>
      <c r="C340" s="62" t="s">
        <v>8</v>
      </c>
      <c r="D340" s="62" t="s">
        <v>9</v>
      </c>
      <c r="E340" s="62" t="s">
        <v>18</v>
      </c>
      <c r="F340" s="63">
        <v>3</v>
      </c>
      <c r="G340" s="64">
        <v>124886.85</v>
      </c>
      <c r="H340" s="64">
        <v>0</v>
      </c>
      <c r="I340" s="69">
        <v>43993</v>
      </c>
      <c r="J340" s="2">
        <f t="shared" si="147"/>
        <v>374660.55000000005</v>
      </c>
      <c r="K340" s="3">
        <f t="shared" si="148"/>
        <v>1039.2803051317617</v>
      </c>
      <c r="L340" s="4" t="str">
        <f t="shared" si="149"/>
        <v>Defective CE Transit to Log</v>
      </c>
      <c r="M340" s="4">
        <f t="shared" ca="1" si="150"/>
        <v>978</v>
      </c>
      <c r="N340" s="5" t="str">
        <f t="shared" si="151"/>
        <v>ADENIYI/AYO</v>
      </c>
      <c r="O340" s="5" t="str">
        <f t="shared" ca="1" si="152"/>
        <v>Over due</v>
      </c>
      <c r="P340" s="23">
        <f t="shared" si="153"/>
        <v>346.42676837725384</v>
      </c>
      <c r="Q340" t="str">
        <f t="shared" si="154"/>
        <v>Non Expense Part</v>
      </c>
    </row>
    <row r="341" spans="1:17" x14ac:dyDescent="0.35">
      <c r="A341" s="62" t="s">
        <v>192</v>
      </c>
      <c r="B341" s="62" t="s">
        <v>141</v>
      </c>
      <c r="C341" s="62" t="s">
        <v>8</v>
      </c>
      <c r="D341" s="62" t="s">
        <v>9</v>
      </c>
      <c r="E341" s="62" t="s">
        <v>142</v>
      </c>
      <c r="F341" s="63">
        <v>1</v>
      </c>
      <c r="G341" s="64">
        <v>62537.67</v>
      </c>
      <c r="H341" s="64">
        <v>0</v>
      </c>
      <c r="I341" s="69">
        <v>43588</v>
      </c>
      <c r="J341" s="2">
        <f t="shared" si="147"/>
        <v>62537.67</v>
      </c>
      <c r="K341" s="3">
        <f t="shared" si="148"/>
        <v>173.47481276005547</v>
      </c>
      <c r="L341" s="4" t="str">
        <f t="shared" si="149"/>
        <v>Defective CE Transit to Log</v>
      </c>
      <c r="M341" s="4">
        <f t="shared" ca="1" si="150"/>
        <v>1383</v>
      </c>
      <c r="N341" s="5" t="str">
        <f t="shared" si="151"/>
        <v>ADENIYI/AYO</v>
      </c>
      <c r="O341" s="5" t="str">
        <f t="shared" ca="1" si="152"/>
        <v>Over due</v>
      </c>
      <c r="P341" s="23">
        <f t="shared" si="153"/>
        <v>173.47481276005547</v>
      </c>
      <c r="Q341" t="str">
        <f t="shared" si="154"/>
        <v>Non Expense Part</v>
      </c>
    </row>
    <row r="342" spans="1:17" x14ac:dyDescent="0.35">
      <c r="A342" s="62" t="s">
        <v>192</v>
      </c>
      <c r="B342" s="62" t="s">
        <v>378</v>
      </c>
      <c r="C342" s="62" t="s">
        <v>8</v>
      </c>
      <c r="D342" s="62" t="s">
        <v>9</v>
      </c>
      <c r="E342" s="62" t="s">
        <v>379</v>
      </c>
      <c r="F342" s="63">
        <v>1</v>
      </c>
      <c r="G342" s="64">
        <v>62435.33</v>
      </c>
      <c r="H342" s="64">
        <v>0</v>
      </c>
      <c r="I342" s="69">
        <v>43991</v>
      </c>
      <c r="J342" s="2">
        <f t="shared" si="147"/>
        <v>62435.33</v>
      </c>
      <c r="K342" s="3">
        <f t="shared" si="148"/>
        <v>173.19092926490984</v>
      </c>
      <c r="L342" s="4" t="str">
        <f t="shared" si="149"/>
        <v>Defective CE Transit to Log</v>
      </c>
      <c r="M342" s="4">
        <f t="shared" ca="1" si="150"/>
        <v>980</v>
      </c>
      <c r="N342" s="5" t="str">
        <f t="shared" si="151"/>
        <v>ADENIYI/AYO</v>
      </c>
      <c r="O342" s="5" t="str">
        <f t="shared" ca="1" si="152"/>
        <v>Over due</v>
      </c>
      <c r="P342" s="23">
        <f t="shared" si="153"/>
        <v>173.19092926490984</v>
      </c>
      <c r="Q342" t="str">
        <f t="shared" si="154"/>
        <v>Non Expense Part</v>
      </c>
    </row>
    <row r="343" spans="1:17" x14ac:dyDescent="0.35">
      <c r="A343" s="62" t="s">
        <v>327</v>
      </c>
      <c r="B343" s="62" t="s">
        <v>312</v>
      </c>
      <c r="C343" s="62" t="s">
        <v>8</v>
      </c>
      <c r="D343" s="62" t="s">
        <v>9</v>
      </c>
      <c r="E343" s="62" t="s">
        <v>313</v>
      </c>
      <c r="F343" s="63">
        <v>1</v>
      </c>
      <c r="G343" s="64">
        <v>139600.17000000001</v>
      </c>
      <c r="H343" s="64">
        <v>0</v>
      </c>
      <c r="I343" s="69">
        <v>43913</v>
      </c>
      <c r="J343" s="2">
        <f t="shared" si="147"/>
        <v>139600.17000000001</v>
      </c>
      <c r="K343" s="3">
        <f t="shared" si="148"/>
        <v>387.24041608876564</v>
      </c>
      <c r="L343" s="4" t="str">
        <f t="shared" si="149"/>
        <v>Defective CE Transit to Log</v>
      </c>
      <c r="M343" s="4">
        <f t="shared" ca="1" si="150"/>
        <v>1058</v>
      </c>
      <c r="N343" s="5" t="str">
        <f t="shared" si="151"/>
        <v>ADENIYI/AYO</v>
      </c>
      <c r="O343" s="5" t="str">
        <f t="shared" ca="1" si="152"/>
        <v>Over due</v>
      </c>
      <c r="P343" s="23">
        <f t="shared" si="153"/>
        <v>387.24041608876564</v>
      </c>
      <c r="Q343" t="str">
        <f t="shared" si="154"/>
        <v>Non Expense Part</v>
      </c>
    </row>
    <row r="344" spans="1:17" x14ac:dyDescent="0.35">
      <c r="A344" s="62" t="s">
        <v>327</v>
      </c>
      <c r="B344" s="62" t="s">
        <v>184</v>
      </c>
      <c r="C344" s="62" t="s">
        <v>8</v>
      </c>
      <c r="D344" s="62" t="s">
        <v>9</v>
      </c>
      <c r="E344" s="62" t="s">
        <v>185</v>
      </c>
      <c r="F344" s="63">
        <v>2</v>
      </c>
      <c r="G344" s="64">
        <v>87225.94</v>
      </c>
      <c r="H344" s="64">
        <v>0</v>
      </c>
      <c r="I344" s="69">
        <v>43913</v>
      </c>
      <c r="J344" s="2">
        <f t="shared" si="147"/>
        <v>174451.88</v>
      </c>
      <c r="K344" s="3">
        <f t="shared" si="148"/>
        <v>483.91644937586688</v>
      </c>
      <c r="L344" s="4" t="str">
        <f t="shared" si="149"/>
        <v>Defective CE Transit to Log</v>
      </c>
      <c r="M344" s="4">
        <f t="shared" ca="1" si="150"/>
        <v>1058</v>
      </c>
      <c r="N344" s="5" t="str">
        <f t="shared" si="151"/>
        <v>ADENIYI/AYO</v>
      </c>
      <c r="O344" s="5" t="str">
        <f t="shared" ca="1" si="152"/>
        <v>Over due</v>
      </c>
      <c r="P344" s="23">
        <f t="shared" si="153"/>
        <v>241.95822468793344</v>
      </c>
      <c r="Q344" t="str">
        <f t="shared" si="154"/>
        <v>Non Expense Part</v>
      </c>
    </row>
    <row r="345" spans="1:17" x14ac:dyDescent="0.35">
      <c r="A345" s="62" t="s">
        <v>327</v>
      </c>
      <c r="B345" s="62" t="s">
        <v>193</v>
      </c>
      <c r="C345" s="62" t="s">
        <v>8</v>
      </c>
      <c r="D345" s="62" t="s">
        <v>9</v>
      </c>
      <c r="E345" s="62" t="s">
        <v>32</v>
      </c>
      <c r="F345" s="63">
        <v>1</v>
      </c>
      <c r="G345" s="64">
        <v>137097.72</v>
      </c>
      <c r="H345" s="64">
        <v>0</v>
      </c>
      <c r="I345" s="69">
        <v>43868</v>
      </c>
      <c r="J345" s="2">
        <f t="shared" si="147"/>
        <v>137097.72</v>
      </c>
      <c r="K345" s="3">
        <f t="shared" si="148"/>
        <v>380.29880721220525</v>
      </c>
      <c r="L345" s="4" t="str">
        <f t="shared" si="149"/>
        <v>Defective CE Transit to Log</v>
      </c>
      <c r="M345" s="4">
        <f t="shared" ca="1" si="150"/>
        <v>1103</v>
      </c>
      <c r="N345" s="5" t="str">
        <f t="shared" si="151"/>
        <v>ADENIYI/AYO</v>
      </c>
      <c r="O345" s="5" t="str">
        <f t="shared" ca="1" si="152"/>
        <v>Over due</v>
      </c>
      <c r="P345" s="23">
        <f t="shared" si="153"/>
        <v>380.29880721220525</v>
      </c>
      <c r="Q345" t="str">
        <f t="shared" si="154"/>
        <v>Non Expense Part</v>
      </c>
    </row>
    <row r="346" spans="1:17" x14ac:dyDescent="0.35">
      <c r="A346" s="62" t="s">
        <v>221</v>
      </c>
      <c r="B346" s="62" t="s">
        <v>134</v>
      </c>
      <c r="C346" s="62" t="s">
        <v>8</v>
      </c>
      <c r="D346" s="62" t="s">
        <v>9</v>
      </c>
      <c r="E346" s="62" t="s">
        <v>18</v>
      </c>
      <c r="F346" s="63">
        <v>4</v>
      </c>
      <c r="G346" s="64">
        <v>124886.85</v>
      </c>
      <c r="H346" s="64">
        <v>0</v>
      </c>
      <c r="I346" s="69">
        <v>43992</v>
      </c>
      <c r="J346" s="2">
        <f t="shared" si="147"/>
        <v>499547.4</v>
      </c>
      <c r="K346" s="3">
        <f t="shared" si="148"/>
        <v>1385.7070735090153</v>
      </c>
      <c r="L346" s="4" t="str">
        <f t="shared" si="149"/>
        <v>Defective CE Transit to Log</v>
      </c>
      <c r="M346" s="4">
        <f t="shared" ca="1" si="150"/>
        <v>979</v>
      </c>
      <c r="N346" s="5" t="str">
        <f t="shared" si="151"/>
        <v>ADENIYI/AYO</v>
      </c>
      <c r="O346" s="5" t="str">
        <f t="shared" ca="1" si="152"/>
        <v>Over due</v>
      </c>
      <c r="P346" s="23">
        <f t="shared" si="153"/>
        <v>346.42676837725384</v>
      </c>
      <c r="Q346" t="str">
        <f t="shared" si="154"/>
        <v>Non Expense Part</v>
      </c>
    </row>
    <row r="347" spans="1:17" x14ac:dyDescent="0.35">
      <c r="A347" s="62" t="s">
        <v>221</v>
      </c>
      <c r="B347" s="62" t="s">
        <v>136</v>
      </c>
      <c r="C347" s="62" t="s">
        <v>8</v>
      </c>
      <c r="D347" s="62" t="s">
        <v>9</v>
      </c>
      <c r="E347" s="62" t="s">
        <v>20</v>
      </c>
      <c r="F347" s="63">
        <v>1</v>
      </c>
      <c r="G347" s="64">
        <v>115853.46</v>
      </c>
      <c r="H347" s="64">
        <v>0</v>
      </c>
      <c r="I347" s="69">
        <v>43928</v>
      </c>
      <c r="J347" s="2">
        <f t="shared" ref="J347:J377" si="155">F347*G347</f>
        <v>115853.46</v>
      </c>
      <c r="K347" s="3">
        <f t="shared" ref="K347:K377" si="156">IF(J347="",(H347/$F$10),((J347+H347)/$F$10))</f>
        <v>321.36882108183079</v>
      </c>
      <c r="L347" s="4" t="str">
        <f t="shared" ref="L347:L377" si="157">IF(A347="","",IF(LEFT(A347,1)="T","Good Transit to CE",IF(LEFT(A347,4)="DEF4","Defective From FSL to Log",IF(LEFT(A347,2)="00","FSL to FSL",IF(OR(LEFT(A347,1)="0",LEFT(A347,1)="O"),"OBF - CE transit to Log",IF(LEFT(A347,1)="D","Defective CE Transit to Log",IF(LEFT(A347,1)="G","Good CE transit to Log",IF(A347="WH1","NTS - FSL to Log","FSL to FSL"))))))))</f>
        <v>Defective CE Transit to Log</v>
      </c>
      <c r="M347" s="4">
        <f t="shared" ref="M347:M377" ca="1" si="158">IF(I347="","",TODAY()-I347)</f>
        <v>1043</v>
      </c>
      <c r="N347" s="5" t="str">
        <f t="shared" ref="N347:N377" si="159">IF(L347="","",VLOOKUP(L347,$B$2:$E$8,4,0))</f>
        <v>ADENIYI/AYO</v>
      </c>
      <c r="O347" s="5" t="str">
        <f t="shared" ref="O347:O377" ca="1" si="160">IF(B347="","",IF(AND(L347="FSL to FSL",M347&lt;=3),"Within Aging",IF(AND(L347="NTS - FSL to Log",M347&lt;=3),"Within Aging",IF(AND(L347="Defective From FSL to Log",M347&lt;=3),"Within Aging",IF(AND(L347="Defective CE Transit to Log",M347&lt;=7),"Within Aging",IF(AND(L347="OBF - CE transit to Log",M347&lt;=7),"Within Aging",IF(AND(L347="Good CE transit to Log",L347&lt;=3),"Within Aging",IF(AND(L347="Good Transit to CE",L347&lt;=3),"Within Aging","Over due"))))))))</f>
        <v>Over due</v>
      </c>
      <c r="P347" s="23">
        <f t="shared" ref="P347:P377" si="161">G347/F$10</f>
        <v>321.36882108183079</v>
      </c>
      <c r="Q347" t="str">
        <f t="shared" ref="Q347:Q377" si="162">IF(AND(C347="N",P347&lt;=5),"Expense Part","Non Expense Part")</f>
        <v>Non Expense Part</v>
      </c>
    </row>
    <row r="348" spans="1:17" x14ac:dyDescent="0.35">
      <c r="A348" s="62" t="s">
        <v>221</v>
      </c>
      <c r="B348" s="62" t="s">
        <v>130</v>
      </c>
      <c r="C348" s="62" t="s">
        <v>8</v>
      </c>
      <c r="D348" s="62" t="s">
        <v>9</v>
      </c>
      <c r="E348" s="62" t="s">
        <v>11</v>
      </c>
      <c r="F348" s="63">
        <v>1</v>
      </c>
      <c r="G348" s="64">
        <v>102960.99</v>
      </c>
      <c r="H348" s="64">
        <v>0</v>
      </c>
      <c r="I348" s="69">
        <v>43973</v>
      </c>
      <c r="J348" s="2">
        <f t="shared" si="155"/>
        <v>102960.99</v>
      </c>
      <c r="K348" s="3">
        <f t="shared" si="156"/>
        <v>285.60607489597783</v>
      </c>
      <c r="L348" s="4" t="str">
        <f t="shared" si="157"/>
        <v>Defective CE Transit to Log</v>
      </c>
      <c r="M348" s="4">
        <f t="shared" ca="1" si="158"/>
        <v>998</v>
      </c>
      <c r="N348" s="5" t="str">
        <f t="shared" si="159"/>
        <v>ADENIYI/AYO</v>
      </c>
      <c r="O348" s="5" t="str">
        <f t="shared" ca="1" si="160"/>
        <v>Over due</v>
      </c>
      <c r="P348" s="23">
        <f t="shared" si="161"/>
        <v>285.60607489597783</v>
      </c>
      <c r="Q348" t="str">
        <f t="shared" si="162"/>
        <v>Non Expense Part</v>
      </c>
    </row>
    <row r="349" spans="1:17" x14ac:dyDescent="0.35">
      <c r="A349" s="62" t="s">
        <v>328</v>
      </c>
      <c r="B349" s="62" t="s">
        <v>130</v>
      </c>
      <c r="C349" s="62" t="s">
        <v>8</v>
      </c>
      <c r="D349" s="62" t="s">
        <v>9</v>
      </c>
      <c r="E349" s="62" t="s">
        <v>11</v>
      </c>
      <c r="F349" s="63">
        <v>1</v>
      </c>
      <c r="G349" s="64">
        <v>102960.99</v>
      </c>
      <c r="H349" s="64">
        <v>0</v>
      </c>
      <c r="I349" s="69">
        <v>43945</v>
      </c>
      <c r="J349" s="2">
        <f t="shared" si="155"/>
        <v>102960.99</v>
      </c>
      <c r="K349" s="3">
        <f t="shared" si="156"/>
        <v>285.60607489597783</v>
      </c>
      <c r="L349" s="4" t="str">
        <f t="shared" si="157"/>
        <v>Defective CE Transit to Log</v>
      </c>
      <c r="M349" s="4">
        <f t="shared" ca="1" si="158"/>
        <v>1026</v>
      </c>
      <c r="N349" s="5" t="str">
        <f t="shared" si="159"/>
        <v>ADENIYI/AYO</v>
      </c>
      <c r="O349" s="5" t="str">
        <f t="shared" ca="1" si="160"/>
        <v>Over due</v>
      </c>
      <c r="P349" s="23">
        <f t="shared" si="161"/>
        <v>285.60607489597783</v>
      </c>
      <c r="Q349" t="str">
        <f t="shared" si="162"/>
        <v>Non Expense Part</v>
      </c>
    </row>
    <row r="350" spans="1:17" x14ac:dyDescent="0.35">
      <c r="A350" s="62" t="s">
        <v>328</v>
      </c>
      <c r="B350" s="62" t="s">
        <v>218</v>
      </c>
      <c r="C350" s="62" t="s">
        <v>8</v>
      </c>
      <c r="D350" s="62" t="s">
        <v>9</v>
      </c>
      <c r="E350" s="62" t="s">
        <v>35</v>
      </c>
      <c r="F350" s="63">
        <v>1</v>
      </c>
      <c r="G350" s="64">
        <v>38570.18</v>
      </c>
      <c r="H350" s="64">
        <v>0</v>
      </c>
      <c r="I350" s="69">
        <v>43696</v>
      </c>
      <c r="J350" s="2">
        <f t="shared" si="155"/>
        <v>38570.18</v>
      </c>
      <c r="K350" s="3">
        <f t="shared" si="156"/>
        <v>106.99079056865465</v>
      </c>
      <c r="L350" s="4" t="str">
        <f t="shared" si="157"/>
        <v>Defective CE Transit to Log</v>
      </c>
      <c r="M350" s="4">
        <f t="shared" ca="1" si="158"/>
        <v>1275</v>
      </c>
      <c r="N350" s="5" t="str">
        <f t="shared" si="159"/>
        <v>ADENIYI/AYO</v>
      </c>
      <c r="O350" s="5" t="str">
        <f t="shared" ca="1" si="160"/>
        <v>Over due</v>
      </c>
      <c r="P350" s="23">
        <f t="shared" si="161"/>
        <v>106.99079056865465</v>
      </c>
      <c r="Q350" t="str">
        <f t="shared" si="162"/>
        <v>Non Expense Part</v>
      </c>
    </row>
    <row r="351" spans="1:17" x14ac:dyDescent="0.35">
      <c r="A351" s="62" t="s">
        <v>328</v>
      </c>
      <c r="B351" s="62" t="s">
        <v>193</v>
      </c>
      <c r="C351" s="62" t="s">
        <v>8</v>
      </c>
      <c r="D351" s="62" t="s">
        <v>9</v>
      </c>
      <c r="E351" s="62" t="s">
        <v>32</v>
      </c>
      <c r="F351" s="63">
        <v>1</v>
      </c>
      <c r="G351" s="64">
        <v>137097.72</v>
      </c>
      <c r="H351" s="64">
        <v>0</v>
      </c>
      <c r="I351" s="69">
        <v>43717</v>
      </c>
      <c r="J351" s="2">
        <f t="shared" si="155"/>
        <v>137097.72</v>
      </c>
      <c r="K351" s="3">
        <f t="shared" si="156"/>
        <v>380.29880721220525</v>
      </c>
      <c r="L351" s="4" t="str">
        <f t="shared" si="157"/>
        <v>Defective CE Transit to Log</v>
      </c>
      <c r="M351" s="4">
        <f t="shared" ca="1" si="158"/>
        <v>1254</v>
      </c>
      <c r="N351" s="5" t="str">
        <f t="shared" si="159"/>
        <v>ADENIYI/AYO</v>
      </c>
      <c r="O351" s="5" t="str">
        <f t="shared" ca="1" si="160"/>
        <v>Over due</v>
      </c>
      <c r="P351" s="23">
        <f t="shared" si="161"/>
        <v>380.29880721220525</v>
      </c>
      <c r="Q351" t="str">
        <f t="shared" si="162"/>
        <v>Non Expense Part</v>
      </c>
    </row>
    <row r="352" spans="1:17" x14ac:dyDescent="0.35">
      <c r="A352" s="62" t="s">
        <v>77</v>
      </c>
      <c r="B352" s="62" t="s">
        <v>130</v>
      </c>
      <c r="C352" s="62" t="s">
        <v>8</v>
      </c>
      <c r="D352" s="62" t="s">
        <v>9</v>
      </c>
      <c r="E352" s="62" t="s">
        <v>11</v>
      </c>
      <c r="F352" s="63">
        <v>4</v>
      </c>
      <c r="G352" s="64">
        <v>102960.99</v>
      </c>
      <c r="H352" s="64">
        <v>0</v>
      </c>
      <c r="I352" s="69">
        <v>43860</v>
      </c>
      <c r="J352" s="2">
        <f t="shared" si="155"/>
        <v>411843.96</v>
      </c>
      <c r="K352" s="3">
        <f t="shared" si="156"/>
        <v>1142.4242995839113</v>
      </c>
      <c r="L352" s="4" t="str">
        <f t="shared" si="157"/>
        <v>Defective CE Transit to Log</v>
      </c>
      <c r="M352" s="4">
        <f t="shared" ca="1" si="158"/>
        <v>1111</v>
      </c>
      <c r="N352" s="5" t="str">
        <f t="shared" si="159"/>
        <v>ADENIYI/AYO</v>
      </c>
      <c r="O352" s="5" t="str">
        <f t="shared" ca="1" si="160"/>
        <v>Over due</v>
      </c>
      <c r="P352" s="23">
        <f t="shared" si="161"/>
        <v>285.60607489597783</v>
      </c>
      <c r="Q352" t="str">
        <f t="shared" si="162"/>
        <v>Non Expense Part</v>
      </c>
    </row>
    <row r="353" spans="1:17" x14ac:dyDescent="0.35">
      <c r="A353" s="62" t="s">
        <v>78</v>
      </c>
      <c r="B353" s="62" t="s">
        <v>149</v>
      </c>
      <c r="C353" s="62" t="s">
        <v>8</v>
      </c>
      <c r="D353" s="62" t="s">
        <v>9</v>
      </c>
      <c r="E353" s="62" t="s">
        <v>14</v>
      </c>
      <c r="F353" s="63">
        <v>1</v>
      </c>
      <c r="G353" s="64">
        <v>155657.12</v>
      </c>
      <c r="H353" s="64">
        <v>3.9E-2</v>
      </c>
      <c r="I353" s="69">
        <v>43972</v>
      </c>
      <c r="J353" s="2">
        <f t="shared" si="155"/>
        <v>155657.12</v>
      </c>
      <c r="K353" s="3">
        <f t="shared" si="156"/>
        <v>431.78130097087376</v>
      </c>
      <c r="L353" s="4" t="str">
        <f t="shared" si="157"/>
        <v>Defective CE Transit to Log</v>
      </c>
      <c r="M353" s="4">
        <f t="shared" ca="1" si="158"/>
        <v>999</v>
      </c>
      <c r="N353" s="5" t="str">
        <f t="shared" si="159"/>
        <v>ADENIYI/AYO</v>
      </c>
      <c r="O353" s="5" t="str">
        <f t="shared" ca="1" si="160"/>
        <v>Over due</v>
      </c>
      <c r="P353" s="23">
        <f t="shared" si="161"/>
        <v>431.78119278779474</v>
      </c>
      <c r="Q353" t="str">
        <f t="shared" si="162"/>
        <v>Non Expense Part</v>
      </c>
    </row>
    <row r="354" spans="1:17" x14ac:dyDescent="0.35">
      <c r="A354" s="62" t="s">
        <v>78</v>
      </c>
      <c r="B354" s="62" t="s">
        <v>140</v>
      </c>
      <c r="C354" s="62" t="s">
        <v>8</v>
      </c>
      <c r="D354" s="62" t="s">
        <v>9</v>
      </c>
      <c r="E354" s="62" t="s">
        <v>13</v>
      </c>
      <c r="F354" s="63">
        <v>1</v>
      </c>
      <c r="G354" s="64">
        <v>137664.66</v>
      </c>
      <c r="H354" s="64">
        <v>0.121</v>
      </c>
      <c r="I354" s="69">
        <v>43972</v>
      </c>
      <c r="J354" s="2">
        <f t="shared" si="155"/>
        <v>137664.66</v>
      </c>
      <c r="K354" s="3">
        <f t="shared" si="156"/>
        <v>381.87179195561725</v>
      </c>
      <c r="L354" s="4" t="str">
        <f t="shared" si="157"/>
        <v>Defective CE Transit to Log</v>
      </c>
      <c r="M354" s="4">
        <f t="shared" ca="1" si="158"/>
        <v>999</v>
      </c>
      <c r="N354" s="5" t="str">
        <f t="shared" si="159"/>
        <v>ADENIYI/AYO</v>
      </c>
      <c r="O354" s="5" t="str">
        <f t="shared" ca="1" si="160"/>
        <v>Over due</v>
      </c>
      <c r="P354" s="23">
        <f t="shared" si="161"/>
        <v>381.8714563106796</v>
      </c>
      <c r="Q354" t="str">
        <f t="shared" si="162"/>
        <v>Non Expense Part</v>
      </c>
    </row>
    <row r="355" spans="1:17" x14ac:dyDescent="0.35">
      <c r="A355" s="62" t="s">
        <v>78</v>
      </c>
      <c r="B355" s="62" t="s">
        <v>134</v>
      </c>
      <c r="C355" s="62" t="s">
        <v>8</v>
      </c>
      <c r="D355" s="62" t="s">
        <v>9</v>
      </c>
      <c r="E355" s="62" t="s">
        <v>18</v>
      </c>
      <c r="F355" s="63">
        <v>1</v>
      </c>
      <c r="G355" s="64">
        <v>124886.85</v>
      </c>
      <c r="H355" s="64">
        <v>0</v>
      </c>
      <c r="I355" s="69">
        <v>43978</v>
      </c>
      <c r="J355" s="2">
        <f t="shared" si="155"/>
        <v>124886.85</v>
      </c>
      <c r="K355" s="3">
        <f t="shared" si="156"/>
        <v>346.42676837725384</v>
      </c>
      <c r="L355" s="4" t="str">
        <f t="shared" si="157"/>
        <v>Defective CE Transit to Log</v>
      </c>
      <c r="M355" s="4">
        <f t="shared" ca="1" si="158"/>
        <v>993</v>
      </c>
      <c r="N355" s="5" t="str">
        <f t="shared" si="159"/>
        <v>ADENIYI/AYO</v>
      </c>
      <c r="O355" s="5" t="str">
        <f t="shared" ca="1" si="160"/>
        <v>Over due</v>
      </c>
      <c r="P355" s="23">
        <f t="shared" si="161"/>
        <v>346.42676837725384</v>
      </c>
      <c r="Q355" t="str">
        <f t="shared" si="162"/>
        <v>Non Expense Part</v>
      </c>
    </row>
    <row r="356" spans="1:17" x14ac:dyDescent="0.35">
      <c r="A356" s="62" t="s">
        <v>78</v>
      </c>
      <c r="B356" s="62" t="s">
        <v>147</v>
      </c>
      <c r="C356" s="62" t="s">
        <v>8</v>
      </c>
      <c r="D356" s="62" t="s">
        <v>9</v>
      </c>
      <c r="E356" s="62" t="s">
        <v>14</v>
      </c>
      <c r="F356" s="63">
        <v>1</v>
      </c>
      <c r="G356" s="64">
        <v>94734.66</v>
      </c>
      <c r="H356" s="64">
        <v>0.03</v>
      </c>
      <c r="I356" s="69">
        <v>43833</v>
      </c>
      <c r="J356" s="2">
        <f t="shared" si="155"/>
        <v>94734.66</v>
      </c>
      <c r="K356" s="3">
        <f t="shared" si="156"/>
        <v>262.78693481276008</v>
      </c>
      <c r="L356" s="4" t="str">
        <f t="shared" si="157"/>
        <v>Defective CE Transit to Log</v>
      </c>
      <c r="M356" s="4">
        <f t="shared" ca="1" si="158"/>
        <v>1138</v>
      </c>
      <c r="N356" s="5" t="str">
        <f t="shared" si="159"/>
        <v>ADENIYI/AYO</v>
      </c>
      <c r="O356" s="5" t="str">
        <f t="shared" ca="1" si="160"/>
        <v>Over due</v>
      </c>
      <c r="P356" s="23">
        <f t="shared" si="161"/>
        <v>262.78685159500696</v>
      </c>
      <c r="Q356" t="str">
        <f t="shared" si="162"/>
        <v>Non Expense Part</v>
      </c>
    </row>
    <row r="357" spans="1:17" x14ac:dyDescent="0.35">
      <c r="A357" s="62" t="s">
        <v>78</v>
      </c>
      <c r="B357" s="62" t="s">
        <v>150</v>
      </c>
      <c r="C357" s="62" t="s">
        <v>8</v>
      </c>
      <c r="D357" s="62" t="s">
        <v>9</v>
      </c>
      <c r="E357" s="62" t="s">
        <v>34</v>
      </c>
      <c r="F357" s="63">
        <v>1</v>
      </c>
      <c r="G357" s="64">
        <v>47084.11</v>
      </c>
      <c r="H357" s="64">
        <v>0</v>
      </c>
      <c r="I357" s="69">
        <v>43979</v>
      </c>
      <c r="J357" s="2">
        <f t="shared" si="155"/>
        <v>47084.11</v>
      </c>
      <c r="K357" s="3">
        <f t="shared" si="156"/>
        <v>130.60779472954229</v>
      </c>
      <c r="L357" s="4" t="str">
        <f t="shared" si="157"/>
        <v>Defective CE Transit to Log</v>
      </c>
      <c r="M357" s="4">
        <f t="shared" ca="1" si="158"/>
        <v>992</v>
      </c>
      <c r="N357" s="5" t="str">
        <f t="shared" si="159"/>
        <v>ADENIYI/AYO</v>
      </c>
      <c r="O357" s="5" t="str">
        <f t="shared" ca="1" si="160"/>
        <v>Over due</v>
      </c>
      <c r="P357" s="23">
        <f t="shared" si="161"/>
        <v>130.60779472954229</v>
      </c>
      <c r="Q357" t="str">
        <f t="shared" si="162"/>
        <v>Non Expense Part</v>
      </c>
    </row>
    <row r="358" spans="1:17" x14ac:dyDescent="0.35">
      <c r="A358" s="62" t="s">
        <v>78</v>
      </c>
      <c r="B358" s="62" t="s">
        <v>184</v>
      </c>
      <c r="C358" s="62" t="s">
        <v>8</v>
      </c>
      <c r="D358" s="62" t="s">
        <v>9</v>
      </c>
      <c r="E358" s="62" t="s">
        <v>185</v>
      </c>
      <c r="F358" s="63">
        <v>1</v>
      </c>
      <c r="G358" s="64">
        <v>87225.94</v>
      </c>
      <c r="H358" s="64">
        <v>0</v>
      </c>
      <c r="I358" s="69">
        <v>43908</v>
      </c>
      <c r="J358" s="2">
        <f t="shared" si="155"/>
        <v>87225.94</v>
      </c>
      <c r="K358" s="3">
        <f t="shared" si="156"/>
        <v>241.95822468793344</v>
      </c>
      <c r="L358" s="4" t="str">
        <f t="shared" si="157"/>
        <v>Defective CE Transit to Log</v>
      </c>
      <c r="M358" s="4">
        <f t="shared" ca="1" si="158"/>
        <v>1063</v>
      </c>
      <c r="N358" s="5" t="str">
        <f t="shared" si="159"/>
        <v>ADENIYI/AYO</v>
      </c>
      <c r="O358" s="5" t="str">
        <f t="shared" ca="1" si="160"/>
        <v>Over due</v>
      </c>
      <c r="P358" s="23">
        <f t="shared" si="161"/>
        <v>241.95822468793344</v>
      </c>
      <c r="Q358" t="str">
        <f t="shared" si="162"/>
        <v>Non Expense Part</v>
      </c>
    </row>
    <row r="359" spans="1:17" x14ac:dyDescent="0.35">
      <c r="A359" s="62" t="s">
        <v>388</v>
      </c>
      <c r="B359" s="62" t="s">
        <v>134</v>
      </c>
      <c r="C359" s="62" t="s">
        <v>8</v>
      </c>
      <c r="D359" s="62" t="s">
        <v>9</v>
      </c>
      <c r="E359" s="62" t="s">
        <v>18</v>
      </c>
      <c r="F359" s="63">
        <v>2</v>
      </c>
      <c r="G359" s="64">
        <v>124886.85</v>
      </c>
      <c r="H359" s="64">
        <v>0</v>
      </c>
      <c r="I359" s="69">
        <v>43978</v>
      </c>
      <c r="J359" s="2">
        <f t="shared" si="155"/>
        <v>249773.7</v>
      </c>
      <c r="K359" s="3">
        <f t="shared" si="156"/>
        <v>692.85353675450767</v>
      </c>
      <c r="L359" s="4" t="str">
        <f t="shared" si="157"/>
        <v>Defective CE Transit to Log</v>
      </c>
      <c r="M359" s="4">
        <f t="shared" ca="1" si="158"/>
        <v>993</v>
      </c>
      <c r="N359" s="5" t="str">
        <f t="shared" si="159"/>
        <v>ADENIYI/AYO</v>
      </c>
      <c r="O359" s="5" t="str">
        <f t="shared" ca="1" si="160"/>
        <v>Over due</v>
      </c>
      <c r="P359" s="23">
        <f t="shared" si="161"/>
        <v>346.42676837725384</v>
      </c>
      <c r="Q359" t="str">
        <f t="shared" si="162"/>
        <v>Non Expense Part</v>
      </c>
    </row>
    <row r="360" spans="1:17" x14ac:dyDescent="0.35">
      <c r="A360" s="62" t="s">
        <v>388</v>
      </c>
      <c r="B360" s="62" t="s">
        <v>136</v>
      </c>
      <c r="C360" s="62" t="s">
        <v>8</v>
      </c>
      <c r="D360" s="62" t="s">
        <v>9</v>
      </c>
      <c r="E360" s="62" t="s">
        <v>20</v>
      </c>
      <c r="F360" s="63">
        <v>1</v>
      </c>
      <c r="G360" s="64">
        <v>115853.46</v>
      </c>
      <c r="H360" s="64">
        <v>0</v>
      </c>
      <c r="I360" s="69">
        <v>43986</v>
      </c>
      <c r="J360" s="2">
        <f t="shared" si="155"/>
        <v>115853.46</v>
      </c>
      <c r="K360" s="3">
        <f t="shared" si="156"/>
        <v>321.36882108183079</v>
      </c>
      <c r="L360" s="4" t="str">
        <f t="shared" si="157"/>
        <v>Defective CE Transit to Log</v>
      </c>
      <c r="M360" s="4">
        <f t="shared" ca="1" si="158"/>
        <v>985</v>
      </c>
      <c r="N360" s="5" t="str">
        <f t="shared" si="159"/>
        <v>ADENIYI/AYO</v>
      </c>
      <c r="O360" s="5" t="str">
        <f t="shared" ca="1" si="160"/>
        <v>Over due</v>
      </c>
      <c r="P360" s="23">
        <f t="shared" si="161"/>
        <v>321.36882108183079</v>
      </c>
      <c r="Q360" t="str">
        <f t="shared" si="162"/>
        <v>Non Expense Part</v>
      </c>
    </row>
    <row r="361" spans="1:17" x14ac:dyDescent="0.35">
      <c r="A361" s="62" t="s">
        <v>79</v>
      </c>
      <c r="B361" s="62" t="s">
        <v>139</v>
      </c>
      <c r="C361" s="62" t="s">
        <v>8</v>
      </c>
      <c r="D361" s="62" t="s">
        <v>9</v>
      </c>
      <c r="E361" s="62" t="s">
        <v>14</v>
      </c>
      <c r="F361" s="63">
        <v>1</v>
      </c>
      <c r="G361" s="64">
        <v>152736.19</v>
      </c>
      <c r="H361" s="64">
        <v>1.7000000000000001E-2</v>
      </c>
      <c r="I361" s="69">
        <v>43957</v>
      </c>
      <c r="J361" s="2">
        <f t="shared" si="155"/>
        <v>152736.19</v>
      </c>
      <c r="K361" s="3">
        <f t="shared" si="156"/>
        <v>423.67879889042996</v>
      </c>
      <c r="L361" s="4" t="str">
        <f t="shared" si="157"/>
        <v>Defective CE Transit to Log</v>
      </c>
      <c r="M361" s="4">
        <f t="shared" ca="1" si="158"/>
        <v>1014</v>
      </c>
      <c r="N361" s="5" t="str">
        <f t="shared" si="159"/>
        <v>ADENIYI/AYO</v>
      </c>
      <c r="O361" s="5" t="str">
        <f t="shared" ca="1" si="160"/>
        <v>Over due</v>
      </c>
      <c r="P361" s="23">
        <f t="shared" si="161"/>
        <v>423.67875173370322</v>
      </c>
      <c r="Q361" t="str">
        <f t="shared" si="162"/>
        <v>Non Expense Part</v>
      </c>
    </row>
    <row r="362" spans="1:17" x14ac:dyDescent="0.35">
      <c r="A362" s="62" t="s">
        <v>79</v>
      </c>
      <c r="B362" s="62" t="s">
        <v>140</v>
      </c>
      <c r="C362" s="62" t="s">
        <v>8</v>
      </c>
      <c r="D362" s="62" t="s">
        <v>9</v>
      </c>
      <c r="E362" s="62" t="s">
        <v>13</v>
      </c>
      <c r="F362" s="63">
        <v>2</v>
      </c>
      <c r="G362" s="64">
        <v>137664.66</v>
      </c>
      <c r="H362" s="64">
        <v>0.121</v>
      </c>
      <c r="I362" s="69">
        <v>43987</v>
      </c>
      <c r="J362" s="2">
        <f t="shared" si="155"/>
        <v>275329.32</v>
      </c>
      <c r="K362" s="3">
        <f t="shared" si="156"/>
        <v>763.74324826629675</v>
      </c>
      <c r="L362" s="4" t="str">
        <f t="shared" si="157"/>
        <v>Defective CE Transit to Log</v>
      </c>
      <c r="M362" s="4">
        <f t="shared" ca="1" si="158"/>
        <v>984</v>
      </c>
      <c r="N362" s="5" t="str">
        <f t="shared" si="159"/>
        <v>ADENIYI/AYO</v>
      </c>
      <c r="O362" s="5" t="str">
        <f t="shared" ca="1" si="160"/>
        <v>Over due</v>
      </c>
      <c r="P362" s="23">
        <f t="shared" si="161"/>
        <v>381.8714563106796</v>
      </c>
      <c r="Q362" t="str">
        <f t="shared" si="162"/>
        <v>Non Expense Part</v>
      </c>
    </row>
    <row r="363" spans="1:17" x14ac:dyDescent="0.35">
      <c r="A363" s="62" t="s">
        <v>79</v>
      </c>
      <c r="B363" s="62" t="s">
        <v>134</v>
      </c>
      <c r="C363" s="62" t="s">
        <v>8</v>
      </c>
      <c r="D363" s="62" t="s">
        <v>9</v>
      </c>
      <c r="E363" s="62" t="s">
        <v>18</v>
      </c>
      <c r="F363" s="63">
        <v>5</v>
      </c>
      <c r="G363" s="64">
        <v>124886.85</v>
      </c>
      <c r="H363" s="64">
        <v>0</v>
      </c>
      <c r="I363" s="69">
        <v>43986</v>
      </c>
      <c r="J363" s="2">
        <f t="shared" si="155"/>
        <v>624434.25</v>
      </c>
      <c r="K363" s="3">
        <f t="shared" si="156"/>
        <v>1732.133841886269</v>
      </c>
      <c r="L363" s="4" t="str">
        <f t="shared" si="157"/>
        <v>Defective CE Transit to Log</v>
      </c>
      <c r="M363" s="4">
        <f t="shared" ca="1" si="158"/>
        <v>985</v>
      </c>
      <c r="N363" s="5" t="str">
        <f t="shared" si="159"/>
        <v>ADENIYI/AYO</v>
      </c>
      <c r="O363" s="5" t="str">
        <f t="shared" ca="1" si="160"/>
        <v>Over due</v>
      </c>
      <c r="P363" s="23">
        <f t="shared" si="161"/>
        <v>346.42676837725384</v>
      </c>
      <c r="Q363" t="str">
        <f t="shared" si="162"/>
        <v>Non Expense Part</v>
      </c>
    </row>
    <row r="364" spans="1:17" x14ac:dyDescent="0.35">
      <c r="A364" s="62" t="s">
        <v>79</v>
      </c>
      <c r="B364" s="62" t="s">
        <v>193</v>
      </c>
      <c r="C364" s="62" t="s">
        <v>8</v>
      </c>
      <c r="D364" s="62" t="s">
        <v>9</v>
      </c>
      <c r="E364" s="62" t="s">
        <v>32</v>
      </c>
      <c r="F364" s="63">
        <v>1</v>
      </c>
      <c r="G364" s="64">
        <v>137097.72</v>
      </c>
      <c r="H364" s="64">
        <v>0</v>
      </c>
      <c r="I364" s="69">
        <v>43886</v>
      </c>
      <c r="J364" s="2">
        <f t="shared" si="155"/>
        <v>137097.72</v>
      </c>
      <c r="K364" s="3">
        <f t="shared" si="156"/>
        <v>380.29880721220525</v>
      </c>
      <c r="L364" s="4" t="str">
        <f t="shared" si="157"/>
        <v>Defective CE Transit to Log</v>
      </c>
      <c r="M364" s="4">
        <f t="shared" ca="1" si="158"/>
        <v>1085</v>
      </c>
      <c r="N364" s="5" t="str">
        <f t="shared" si="159"/>
        <v>ADENIYI/AYO</v>
      </c>
      <c r="O364" s="5" t="str">
        <f t="shared" ca="1" si="160"/>
        <v>Over due</v>
      </c>
      <c r="P364" s="23">
        <f t="shared" si="161"/>
        <v>380.29880721220525</v>
      </c>
      <c r="Q364" t="str">
        <f t="shared" si="162"/>
        <v>Non Expense Part</v>
      </c>
    </row>
    <row r="365" spans="1:17" x14ac:dyDescent="0.35">
      <c r="A365" s="62" t="s">
        <v>205</v>
      </c>
      <c r="B365" s="62" t="s">
        <v>140</v>
      </c>
      <c r="C365" s="62" t="s">
        <v>8</v>
      </c>
      <c r="D365" s="62" t="s">
        <v>9</v>
      </c>
      <c r="E365" s="62" t="s">
        <v>13</v>
      </c>
      <c r="F365" s="63">
        <v>3</v>
      </c>
      <c r="G365" s="64">
        <v>137664.66</v>
      </c>
      <c r="H365" s="64">
        <v>0.121</v>
      </c>
      <c r="I365" s="69">
        <v>43985</v>
      </c>
      <c r="J365" s="2">
        <f t="shared" si="155"/>
        <v>412993.98</v>
      </c>
      <c r="K365" s="3">
        <f t="shared" si="156"/>
        <v>1145.6147045769762</v>
      </c>
      <c r="L365" s="4" t="str">
        <f t="shared" si="157"/>
        <v>Defective CE Transit to Log</v>
      </c>
      <c r="M365" s="4">
        <f t="shared" ca="1" si="158"/>
        <v>986</v>
      </c>
      <c r="N365" s="5" t="str">
        <f t="shared" si="159"/>
        <v>ADENIYI/AYO</v>
      </c>
      <c r="O365" s="5" t="str">
        <f t="shared" ca="1" si="160"/>
        <v>Over due</v>
      </c>
      <c r="P365" s="23">
        <f t="shared" si="161"/>
        <v>381.8714563106796</v>
      </c>
      <c r="Q365" t="str">
        <f t="shared" si="162"/>
        <v>Non Expense Part</v>
      </c>
    </row>
    <row r="366" spans="1:17" x14ac:dyDescent="0.35">
      <c r="A366" s="62" t="s">
        <v>205</v>
      </c>
      <c r="B366" s="62" t="s">
        <v>147</v>
      </c>
      <c r="C366" s="62" t="s">
        <v>8</v>
      </c>
      <c r="D366" s="62" t="s">
        <v>9</v>
      </c>
      <c r="E366" s="62" t="s">
        <v>14</v>
      </c>
      <c r="F366" s="63">
        <v>1</v>
      </c>
      <c r="G366" s="64">
        <v>94734.66</v>
      </c>
      <c r="H366" s="64">
        <v>0.03</v>
      </c>
      <c r="I366" s="69">
        <v>43985</v>
      </c>
      <c r="J366" s="2">
        <f t="shared" si="155"/>
        <v>94734.66</v>
      </c>
      <c r="K366" s="3">
        <f t="shared" si="156"/>
        <v>262.78693481276008</v>
      </c>
      <c r="L366" s="4" t="str">
        <f t="shared" si="157"/>
        <v>Defective CE Transit to Log</v>
      </c>
      <c r="M366" s="4">
        <f t="shared" ca="1" si="158"/>
        <v>986</v>
      </c>
      <c r="N366" s="5" t="str">
        <f t="shared" si="159"/>
        <v>ADENIYI/AYO</v>
      </c>
      <c r="O366" s="5" t="str">
        <f t="shared" ca="1" si="160"/>
        <v>Over due</v>
      </c>
      <c r="P366" s="23">
        <f t="shared" si="161"/>
        <v>262.78685159500696</v>
      </c>
      <c r="Q366" t="str">
        <f t="shared" si="162"/>
        <v>Non Expense Part</v>
      </c>
    </row>
    <row r="367" spans="1:17" x14ac:dyDescent="0.35">
      <c r="A367" s="62" t="s">
        <v>205</v>
      </c>
      <c r="B367" s="62" t="s">
        <v>150</v>
      </c>
      <c r="C367" s="62" t="s">
        <v>8</v>
      </c>
      <c r="D367" s="62" t="s">
        <v>9</v>
      </c>
      <c r="E367" s="62" t="s">
        <v>34</v>
      </c>
      <c r="F367" s="63">
        <v>1</v>
      </c>
      <c r="G367" s="64">
        <v>47084.11</v>
      </c>
      <c r="H367" s="64">
        <v>0</v>
      </c>
      <c r="I367" s="69">
        <v>43983</v>
      </c>
      <c r="J367" s="2">
        <f t="shared" si="155"/>
        <v>47084.11</v>
      </c>
      <c r="K367" s="3">
        <f t="shared" si="156"/>
        <v>130.60779472954229</v>
      </c>
      <c r="L367" s="4" t="str">
        <f t="shared" si="157"/>
        <v>Defective CE Transit to Log</v>
      </c>
      <c r="M367" s="4">
        <f t="shared" ca="1" si="158"/>
        <v>988</v>
      </c>
      <c r="N367" s="5" t="str">
        <f t="shared" si="159"/>
        <v>ADENIYI/AYO</v>
      </c>
      <c r="O367" s="5" t="str">
        <f t="shared" ca="1" si="160"/>
        <v>Over due</v>
      </c>
      <c r="P367" s="23">
        <f t="shared" si="161"/>
        <v>130.60779472954229</v>
      </c>
      <c r="Q367" t="str">
        <f t="shared" si="162"/>
        <v>Non Expense Part</v>
      </c>
    </row>
    <row r="368" spans="1:17" x14ac:dyDescent="0.35">
      <c r="A368" s="62" t="s">
        <v>329</v>
      </c>
      <c r="B368" s="62" t="s">
        <v>372</v>
      </c>
      <c r="C368" s="62" t="s">
        <v>8</v>
      </c>
      <c r="D368" s="62" t="s">
        <v>9</v>
      </c>
      <c r="E368" s="62" t="s">
        <v>373</v>
      </c>
      <c r="F368" s="63">
        <v>1</v>
      </c>
      <c r="G368" s="64">
        <v>81798.89</v>
      </c>
      <c r="H368" s="64">
        <v>0</v>
      </c>
      <c r="I368" s="69">
        <v>43955</v>
      </c>
      <c r="J368" s="2">
        <f t="shared" si="155"/>
        <v>81798.89</v>
      </c>
      <c r="K368" s="3">
        <f t="shared" si="156"/>
        <v>226.90399445214979</v>
      </c>
      <c r="L368" s="4" t="str">
        <f t="shared" si="157"/>
        <v>Defective CE Transit to Log</v>
      </c>
      <c r="M368" s="4">
        <f t="shared" ca="1" si="158"/>
        <v>1016</v>
      </c>
      <c r="N368" s="5" t="str">
        <f t="shared" si="159"/>
        <v>ADENIYI/AYO</v>
      </c>
      <c r="O368" s="5" t="str">
        <f t="shared" ca="1" si="160"/>
        <v>Over due</v>
      </c>
      <c r="P368" s="23">
        <f t="shared" si="161"/>
        <v>226.90399445214979</v>
      </c>
      <c r="Q368" t="str">
        <f t="shared" si="162"/>
        <v>Non Expense Part</v>
      </c>
    </row>
    <row r="369" spans="1:17" x14ac:dyDescent="0.35">
      <c r="A369" s="62" t="s">
        <v>329</v>
      </c>
      <c r="B369" s="62" t="s">
        <v>241</v>
      </c>
      <c r="C369" s="62" t="s">
        <v>8</v>
      </c>
      <c r="D369" s="62" t="s">
        <v>9</v>
      </c>
      <c r="E369" s="62" t="s">
        <v>242</v>
      </c>
      <c r="F369" s="63">
        <v>1</v>
      </c>
      <c r="G369" s="64">
        <v>37661.660000000003</v>
      </c>
      <c r="H369" s="64">
        <v>0</v>
      </c>
      <c r="I369" s="69">
        <v>43872</v>
      </c>
      <c r="J369" s="2">
        <f t="shared" si="155"/>
        <v>37661.660000000003</v>
      </c>
      <c r="K369" s="3">
        <f t="shared" si="156"/>
        <v>104.47062413314842</v>
      </c>
      <c r="L369" s="4" t="str">
        <f t="shared" si="157"/>
        <v>Defective CE Transit to Log</v>
      </c>
      <c r="M369" s="4">
        <f t="shared" ca="1" si="158"/>
        <v>1099</v>
      </c>
      <c r="N369" s="5" t="str">
        <f t="shared" si="159"/>
        <v>ADENIYI/AYO</v>
      </c>
      <c r="O369" s="5" t="str">
        <f t="shared" ca="1" si="160"/>
        <v>Over due</v>
      </c>
      <c r="P369" s="23">
        <f t="shared" si="161"/>
        <v>104.47062413314842</v>
      </c>
      <c r="Q369" t="str">
        <f t="shared" si="162"/>
        <v>Non Expense Part</v>
      </c>
    </row>
    <row r="370" spans="1:17" x14ac:dyDescent="0.35">
      <c r="A370" s="62" t="s">
        <v>80</v>
      </c>
      <c r="B370" s="62" t="s">
        <v>134</v>
      </c>
      <c r="C370" s="62" t="s">
        <v>8</v>
      </c>
      <c r="D370" s="62" t="s">
        <v>9</v>
      </c>
      <c r="E370" s="62" t="s">
        <v>18</v>
      </c>
      <c r="F370" s="63">
        <v>1</v>
      </c>
      <c r="G370" s="64">
        <v>124886.85</v>
      </c>
      <c r="H370" s="64">
        <v>0</v>
      </c>
      <c r="I370" s="69">
        <v>43991</v>
      </c>
      <c r="J370" s="2">
        <f t="shared" si="155"/>
        <v>124886.85</v>
      </c>
      <c r="K370" s="3">
        <f t="shared" si="156"/>
        <v>346.42676837725384</v>
      </c>
      <c r="L370" s="4" t="str">
        <f t="shared" si="157"/>
        <v>Defective CE Transit to Log</v>
      </c>
      <c r="M370" s="4">
        <f t="shared" ca="1" si="158"/>
        <v>980</v>
      </c>
      <c r="N370" s="5" t="str">
        <f t="shared" si="159"/>
        <v>ADENIYI/AYO</v>
      </c>
      <c r="O370" s="5" t="str">
        <f t="shared" ca="1" si="160"/>
        <v>Over due</v>
      </c>
      <c r="P370" s="23">
        <f t="shared" si="161"/>
        <v>346.42676837725384</v>
      </c>
      <c r="Q370" t="str">
        <f t="shared" si="162"/>
        <v>Non Expense Part</v>
      </c>
    </row>
    <row r="371" spans="1:17" x14ac:dyDescent="0.35">
      <c r="A371" s="62" t="s">
        <v>80</v>
      </c>
      <c r="B371" s="62" t="s">
        <v>130</v>
      </c>
      <c r="C371" s="62" t="s">
        <v>8</v>
      </c>
      <c r="D371" s="62" t="s">
        <v>9</v>
      </c>
      <c r="E371" s="62" t="s">
        <v>11</v>
      </c>
      <c r="F371" s="63">
        <v>3</v>
      </c>
      <c r="G371" s="64">
        <v>102960.99</v>
      </c>
      <c r="H371" s="64">
        <v>0</v>
      </c>
      <c r="I371" s="69">
        <v>43980</v>
      </c>
      <c r="J371" s="2">
        <f t="shared" si="155"/>
        <v>308882.97000000003</v>
      </c>
      <c r="K371" s="3">
        <f t="shared" si="156"/>
        <v>856.81822468793348</v>
      </c>
      <c r="L371" s="4" t="str">
        <f t="shared" si="157"/>
        <v>Defective CE Transit to Log</v>
      </c>
      <c r="M371" s="4">
        <f t="shared" ca="1" si="158"/>
        <v>991</v>
      </c>
      <c r="N371" s="5" t="str">
        <f t="shared" si="159"/>
        <v>ADENIYI/AYO</v>
      </c>
      <c r="O371" s="5" t="str">
        <f t="shared" ca="1" si="160"/>
        <v>Over due</v>
      </c>
      <c r="P371" s="23">
        <f t="shared" si="161"/>
        <v>285.60607489597783</v>
      </c>
      <c r="Q371" t="str">
        <f t="shared" si="162"/>
        <v>Non Expense Part</v>
      </c>
    </row>
    <row r="372" spans="1:17" x14ac:dyDescent="0.35">
      <c r="A372" s="62" t="s">
        <v>224</v>
      </c>
      <c r="B372" s="62" t="s">
        <v>134</v>
      </c>
      <c r="C372" s="62" t="s">
        <v>8</v>
      </c>
      <c r="D372" s="62" t="s">
        <v>9</v>
      </c>
      <c r="E372" s="62" t="s">
        <v>18</v>
      </c>
      <c r="F372" s="63">
        <v>1</v>
      </c>
      <c r="G372" s="64">
        <v>124886.85</v>
      </c>
      <c r="H372" s="64">
        <v>0</v>
      </c>
      <c r="I372" s="69">
        <v>43949</v>
      </c>
      <c r="J372" s="2">
        <f t="shared" si="155"/>
        <v>124886.85</v>
      </c>
      <c r="K372" s="3">
        <f t="shared" si="156"/>
        <v>346.42676837725384</v>
      </c>
      <c r="L372" s="4" t="str">
        <f t="shared" si="157"/>
        <v>Defective CE Transit to Log</v>
      </c>
      <c r="M372" s="4">
        <f t="shared" ca="1" si="158"/>
        <v>1022</v>
      </c>
      <c r="N372" s="5" t="str">
        <f t="shared" si="159"/>
        <v>ADENIYI/AYO</v>
      </c>
      <c r="O372" s="5" t="str">
        <f t="shared" ca="1" si="160"/>
        <v>Over due</v>
      </c>
      <c r="P372" s="23">
        <f t="shared" si="161"/>
        <v>346.42676837725384</v>
      </c>
      <c r="Q372" t="str">
        <f t="shared" si="162"/>
        <v>Non Expense Part</v>
      </c>
    </row>
    <row r="373" spans="1:17" x14ac:dyDescent="0.35">
      <c r="A373" s="62" t="s">
        <v>224</v>
      </c>
      <c r="B373" s="62" t="s">
        <v>130</v>
      </c>
      <c r="C373" s="62" t="s">
        <v>8</v>
      </c>
      <c r="D373" s="62" t="s">
        <v>9</v>
      </c>
      <c r="E373" s="62" t="s">
        <v>11</v>
      </c>
      <c r="F373" s="63">
        <v>1</v>
      </c>
      <c r="G373" s="64">
        <v>102960.99</v>
      </c>
      <c r="H373" s="64">
        <v>0</v>
      </c>
      <c r="I373" s="69">
        <v>43937</v>
      </c>
      <c r="J373" s="2">
        <f t="shared" si="155"/>
        <v>102960.99</v>
      </c>
      <c r="K373" s="3">
        <f t="shared" si="156"/>
        <v>285.60607489597783</v>
      </c>
      <c r="L373" s="4" t="str">
        <f t="shared" si="157"/>
        <v>Defective CE Transit to Log</v>
      </c>
      <c r="M373" s="4">
        <f t="shared" ca="1" si="158"/>
        <v>1034</v>
      </c>
      <c r="N373" s="5" t="str">
        <f t="shared" si="159"/>
        <v>ADENIYI/AYO</v>
      </c>
      <c r="O373" s="5" t="str">
        <f t="shared" ca="1" si="160"/>
        <v>Over due</v>
      </c>
      <c r="P373" s="23">
        <f t="shared" si="161"/>
        <v>285.60607489597783</v>
      </c>
      <c r="Q373" t="str">
        <f t="shared" si="162"/>
        <v>Non Expense Part</v>
      </c>
    </row>
    <row r="374" spans="1:17" x14ac:dyDescent="0.35">
      <c r="A374" s="62" t="s">
        <v>229</v>
      </c>
      <c r="B374" s="62" t="s">
        <v>134</v>
      </c>
      <c r="C374" s="62" t="s">
        <v>8</v>
      </c>
      <c r="D374" s="62" t="s">
        <v>9</v>
      </c>
      <c r="E374" s="62" t="s">
        <v>18</v>
      </c>
      <c r="F374" s="63">
        <v>1</v>
      </c>
      <c r="G374" s="64">
        <v>124886.85</v>
      </c>
      <c r="H374" s="64">
        <v>0</v>
      </c>
      <c r="I374" s="69">
        <v>43675</v>
      </c>
      <c r="J374" s="2">
        <f t="shared" si="155"/>
        <v>124886.85</v>
      </c>
      <c r="K374" s="3">
        <f t="shared" si="156"/>
        <v>346.42676837725384</v>
      </c>
      <c r="L374" s="4" t="str">
        <f t="shared" si="157"/>
        <v>Defective CE Transit to Log</v>
      </c>
      <c r="M374" s="4">
        <f t="shared" ca="1" si="158"/>
        <v>1296</v>
      </c>
      <c r="N374" s="5" t="str">
        <f t="shared" si="159"/>
        <v>ADENIYI/AYO</v>
      </c>
      <c r="O374" s="5" t="str">
        <f t="shared" ca="1" si="160"/>
        <v>Over due</v>
      </c>
      <c r="P374" s="23">
        <f t="shared" si="161"/>
        <v>346.42676837725384</v>
      </c>
      <c r="Q374" t="str">
        <f t="shared" si="162"/>
        <v>Non Expense Part</v>
      </c>
    </row>
    <row r="375" spans="1:17" x14ac:dyDescent="0.35">
      <c r="A375" s="62" t="s">
        <v>81</v>
      </c>
      <c r="B375" s="62" t="s">
        <v>130</v>
      </c>
      <c r="C375" s="62" t="s">
        <v>8</v>
      </c>
      <c r="D375" s="62" t="s">
        <v>9</v>
      </c>
      <c r="E375" s="62" t="s">
        <v>11</v>
      </c>
      <c r="F375" s="63">
        <v>1</v>
      </c>
      <c r="G375" s="64">
        <v>102960.99</v>
      </c>
      <c r="H375" s="64">
        <v>0</v>
      </c>
      <c r="I375" s="69">
        <v>43896</v>
      </c>
      <c r="J375" s="2">
        <f t="shared" si="155"/>
        <v>102960.99</v>
      </c>
      <c r="K375" s="3">
        <f t="shared" si="156"/>
        <v>285.60607489597783</v>
      </c>
      <c r="L375" s="4" t="str">
        <f t="shared" si="157"/>
        <v>Defective CE Transit to Log</v>
      </c>
      <c r="M375" s="4">
        <f t="shared" ca="1" si="158"/>
        <v>1075</v>
      </c>
      <c r="N375" s="5" t="str">
        <f t="shared" si="159"/>
        <v>ADENIYI/AYO</v>
      </c>
      <c r="O375" s="5" t="str">
        <f t="shared" ca="1" si="160"/>
        <v>Over due</v>
      </c>
      <c r="P375" s="23">
        <f t="shared" si="161"/>
        <v>285.60607489597783</v>
      </c>
      <c r="Q375" t="str">
        <f t="shared" si="162"/>
        <v>Non Expense Part</v>
      </c>
    </row>
    <row r="376" spans="1:17" x14ac:dyDescent="0.35">
      <c r="A376" s="62" t="s">
        <v>81</v>
      </c>
      <c r="B376" s="62" t="s">
        <v>144</v>
      </c>
      <c r="C376" s="62" t="s">
        <v>8</v>
      </c>
      <c r="D376" s="62" t="s">
        <v>9</v>
      </c>
      <c r="E376" s="62" t="s">
        <v>28</v>
      </c>
      <c r="F376" s="63">
        <v>1</v>
      </c>
      <c r="G376" s="64">
        <v>59967.21</v>
      </c>
      <c r="H376" s="64">
        <v>0</v>
      </c>
      <c r="I376" s="69">
        <v>43930</v>
      </c>
      <c r="J376" s="2">
        <f t="shared" si="155"/>
        <v>59967.21</v>
      </c>
      <c r="K376" s="3">
        <f t="shared" si="156"/>
        <v>166.34454923717058</v>
      </c>
      <c r="L376" s="4" t="str">
        <f t="shared" si="157"/>
        <v>Defective CE Transit to Log</v>
      </c>
      <c r="M376" s="4">
        <f t="shared" ca="1" si="158"/>
        <v>1041</v>
      </c>
      <c r="N376" s="5" t="str">
        <f t="shared" si="159"/>
        <v>ADENIYI/AYO</v>
      </c>
      <c r="O376" s="5" t="str">
        <f t="shared" ca="1" si="160"/>
        <v>Over due</v>
      </c>
      <c r="P376" s="23">
        <f t="shared" si="161"/>
        <v>166.34454923717058</v>
      </c>
      <c r="Q376" t="str">
        <f t="shared" si="162"/>
        <v>Non Expense Part</v>
      </c>
    </row>
    <row r="377" spans="1:17" x14ac:dyDescent="0.35">
      <c r="A377" s="62" t="s">
        <v>81</v>
      </c>
      <c r="B377" s="62" t="s">
        <v>184</v>
      </c>
      <c r="C377" s="62" t="s">
        <v>8</v>
      </c>
      <c r="D377" s="62" t="s">
        <v>9</v>
      </c>
      <c r="E377" s="62" t="s">
        <v>185</v>
      </c>
      <c r="F377" s="63">
        <v>2</v>
      </c>
      <c r="G377" s="64">
        <v>87225.94</v>
      </c>
      <c r="H377" s="64">
        <v>0</v>
      </c>
      <c r="I377" s="69">
        <v>43914</v>
      </c>
      <c r="J377" s="2">
        <f t="shared" si="155"/>
        <v>174451.88</v>
      </c>
      <c r="K377" s="3">
        <f t="shared" si="156"/>
        <v>483.91644937586688</v>
      </c>
      <c r="L377" s="4" t="str">
        <f t="shared" si="157"/>
        <v>Defective CE Transit to Log</v>
      </c>
      <c r="M377" s="4">
        <f t="shared" ca="1" si="158"/>
        <v>1057</v>
      </c>
      <c r="N377" s="5" t="str">
        <f t="shared" si="159"/>
        <v>ADENIYI/AYO</v>
      </c>
      <c r="O377" s="5" t="str">
        <f t="shared" ca="1" si="160"/>
        <v>Over due</v>
      </c>
      <c r="P377" s="23">
        <f t="shared" si="161"/>
        <v>241.95822468793344</v>
      </c>
      <c r="Q377" t="str">
        <f t="shared" si="162"/>
        <v>Non Expense Part</v>
      </c>
    </row>
    <row r="378" spans="1:17" x14ac:dyDescent="0.35">
      <c r="A378" s="62" t="s">
        <v>82</v>
      </c>
      <c r="B378" s="62" t="s">
        <v>140</v>
      </c>
      <c r="C378" s="62" t="s">
        <v>8</v>
      </c>
      <c r="D378" s="62" t="s">
        <v>9</v>
      </c>
      <c r="E378" s="62" t="s">
        <v>13</v>
      </c>
      <c r="F378" s="63">
        <v>1</v>
      </c>
      <c r="G378" s="64">
        <v>137664.66</v>
      </c>
      <c r="H378" s="64">
        <v>0.121</v>
      </c>
      <c r="I378" s="69">
        <v>43990</v>
      </c>
      <c r="J378" s="2">
        <f t="shared" ref="J378:J409" si="163">F378*G378</f>
        <v>137664.66</v>
      </c>
      <c r="K378" s="3">
        <f t="shared" ref="K378:K409" si="164">IF(J378="",(H378/$F$10),((J378+H378)/$F$10))</f>
        <v>381.87179195561725</v>
      </c>
      <c r="L378" s="4" t="str">
        <f t="shared" ref="L378:L409" si="165">IF(A378="","",IF(LEFT(A378,1)="T","Good Transit to CE",IF(LEFT(A378,4)="DEF4","Defective From FSL to Log",IF(LEFT(A378,2)="00","FSL to FSL",IF(OR(LEFT(A378,1)="0",LEFT(A378,1)="O"),"OBF - CE transit to Log",IF(LEFT(A378,1)="D","Defective CE Transit to Log",IF(LEFT(A378,1)="G","Good CE transit to Log",IF(A378="WH1","NTS - FSL to Log","FSL to FSL"))))))))</f>
        <v>Defective CE Transit to Log</v>
      </c>
      <c r="M378" s="4">
        <f t="shared" ref="M378:M409" ca="1" si="166">IF(I378="","",TODAY()-I378)</f>
        <v>981</v>
      </c>
      <c r="N378" s="5" t="str">
        <f t="shared" ref="N378:N409" si="167">IF(L378="","",VLOOKUP(L378,$B$2:$E$8,4,0))</f>
        <v>ADENIYI/AYO</v>
      </c>
      <c r="O378" s="5" t="str">
        <f t="shared" ref="O378:O409" ca="1" si="168">IF(B378="","",IF(AND(L378="FSL to FSL",M378&lt;=3),"Within Aging",IF(AND(L378="NTS - FSL to Log",M378&lt;=3),"Within Aging",IF(AND(L378="Defective From FSL to Log",M378&lt;=3),"Within Aging",IF(AND(L378="Defective CE Transit to Log",M378&lt;=7),"Within Aging",IF(AND(L378="OBF - CE transit to Log",M378&lt;=7),"Within Aging",IF(AND(L378="Good CE transit to Log",L378&lt;=3),"Within Aging",IF(AND(L378="Good Transit to CE",L378&lt;=3),"Within Aging","Over due"))))))))</f>
        <v>Over due</v>
      </c>
      <c r="P378" s="23">
        <f t="shared" ref="P378:P409" si="169">G378/F$10</f>
        <v>381.8714563106796</v>
      </c>
      <c r="Q378" t="str">
        <f t="shared" ref="Q378:Q409" si="170">IF(AND(C378="N",P378&lt;=5),"Expense Part","Non Expense Part")</f>
        <v>Non Expense Part</v>
      </c>
    </row>
    <row r="379" spans="1:17" x14ac:dyDescent="0.35">
      <c r="A379" s="62" t="s">
        <v>82</v>
      </c>
      <c r="B379" s="62" t="s">
        <v>134</v>
      </c>
      <c r="C379" s="62" t="s">
        <v>8</v>
      </c>
      <c r="D379" s="62" t="s">
        <v>9</v>
      </c>
      <c r="E379" s="62" t="s">
        <v>18</v>
      </c>
      <c r="F379" s="63">
        <v>3</v>
      </c>
      <c r="G379" s="64">
        <v>124886.85</v>
      </c>
      <c r="H379" s="64">
        <v>0</v>
      </c>
      <c r="I379" s="69">
        <v>43966</v>
      </c>
      <c r="J379" s="2">
        <f t="shared" si="163"/>
        <v>374660.55000000005</v>
      </c>
      <c r="K379" s="3">
        <f t="shared" si="164"/>
        <v>1039.2803051317617</v>
      </c>
      <c r="L379" s="4" t="str">
        <f t="shared" si="165"/>
        <v>Defective CE Transit to Log</v>
      </c>
      <c r="M379" s="4">
        <f t="shared" ca="1" si="166"/>
        <v>1005</v>
      </c>
      <c r="N379" s="5" t="str">
        <f t="shared" si="167"/>
        <v>ADENIYI/AYO</v>
      </c>
      <c r="O379" s="5" t="str">
        <f t="shared" ca="1" si="168"/>
        <v>Over due</v>
      </c>
      <c r="P379" s="23">
        <f t="shared" si="169"/>
        <v>346.42676837725384</v>
      </c>
      <c r="Q379" t="str">
        <f t="shared" si="170"/>
        <v>Non Expense Part</v>
      </c>
    </row>
    <row r="380" spans="1:17" x14ac:dyDescent="0.35">
      <c r="A380" s="62" t="s">
        <v>82</v>
      </c>
      <c r="B380" s="62" t="s">
        <v>137</v>
      </c>
      <c r="C380" s="62" t="s">
        <v>8</v>
      </c>
      <c r="D380" s="62" t="s">
        <v>9</v>
      </c>
      <c r="E380" s="62" t="s">
        <v>22</v>
      </c>
      <c r="F380" s="63">
        <v>2</v>
      </c>
      <c r="G380" s="64">
        <v>87651.520000000004</v>
      </c>
      <c r="H380" s="64">
        <v>0</v>
      </c>
      <c r="I380" s="69">
        <v>43829</v>
      </c>
      <c r="J380" s="2">
        <f t="shared" si="163"/>
        <v>175303.04000000001</v>
      </c>
      <c r="K380" s="3">
        <f t="shared" si="164"/>
        <v>486.2775034674064</v>
      </c>
      <c r="L380" s="4" t="str">
        <f t="shared" si="165"/>
        <v>Defective CE Transit to Log</v>
      </c>
      <c r="M380" s="4">
        <f t="shared" ca="1" si="166"/>
        <v>1142</v>
      </c>
      <c r="N380" s="5" t="str">
        <f t="shared" si="167"/>
        <v>ADENIYI/AYO</v>
      </c>
      <c r="O380" s="5" t="str">
        <f t="shared" ca="1" si="168"/>
        <v>Over due</v>
      </c>
      <c r="P380" s="23">
        <f t="shared" si="169"/>
        <v>243.1387517337032</v>
      </c>
      <c r="Q380" t="str">
        <f t="shared" si="170"/>
        <v>Non Expense Part</v>
      </c>
    </row>
    <row r="381" spans="1:17" x14ac:dyDescent="0.35">
      <c r="A381" s="62" t="s">
        <v>82</v>
      </c>
      <c r="B381" s="62" t="s">
        <v>184</v>
      </c>
      <c r="C381" s="62" t="s">
        <v>8</v>
      </c>
      <c r="D381" s="62" t="s">
        <v>9</v>
      </c>
      <c r="E381" s="62" t="s">
        <v>185</v>
      </c>
      <c r="F381" s="63">
        <v>1</v>
      </c>
      <c r="G381" s="64">
        <v>87225.94</v>
      </c>
      <c r="H381" s="64">
        <v>0</v>
      </c>
      <c r="I381" s="69">
        <v>43990</v>
      </c>
      <c r="J381" s="2">
        <f t="shared" si="163"/>
        <v>87225.94</v>
      </c>
      <c r="K381" s="3">
        <f t="shared" si="164"/>
        <v>241.95822468793344</v>
      </c>
      <c r="L381" s="4" t="str">
        <f t="shared" si="165"/>
        <v>Defective CE Transit to Log</v>
      </c>
      <c r="M381" s="4">
        <f t="shared" ca="1" si="166"/>
        <v>981</v>
      </c>
      <c r="N381" s="5" t="str">
        <f t="shared" si="167"/>
        <v>ADENIYI/AYO</v>
      </c>
      <c r="O381" s="5" t="str">
        <f t="shared" ca="1" si="168"/>
        <v>Over due</v>
      </c>
      <c r="P381" s="23">
        <f t="shared" si="169"/>
        <v>241.95822468793344</v>
      </c>
      <c r="Q381" t="str">
        <f t="shared" si="170"/>
        <v>Non Expense Part</v>
      </c>
    </row>
    <row r="382" spans="1:17" x14ac:dyDescent="0.35">
      <c r="A382" s="62" t="s">
        <v>82</v>
      </c>
      <c r="B382" s="62" t="s">
        <v>218</v>
      </c>
      <c r="C382" s="62" t="s">
        <v>8</v>
      </c>
      <c r="D382" s="62" t="s">
        <v>9</v>
      </c>
      <c r="E382" s="62" t="s">
        <v>35</v>
      </c>
      <c r="F382" s="63">
        <v>1</v>
      </c>
      <c r="G382" s="64">
        <v>38570.18</v>
      </c>
      <c r="H382" s="64">
        <v>0</v>
      </c>
      <c r="I382" s="69">
        <v>43889</v>
      </c>
      <c r="J382" s="2">
        <f t="shared" si="163"/>
        <v>38570.18</v>
      </c>
      <c r="K382" s="3">
        <f t="shared" si="164"/>
        <v>106.99079056865465</v>
      </c>
      <c r="L382" s="4" t="str">
        <f t="shared" si="165"/>
        <v>Defective CE Transit to Log</v>
      </c>
      <c r="M382" s="4">
        <f t="shared" ca="1" si="166"/>
        <v>1082</v>
      </c>
      <c r="N382" s="5" t="str">
        <f t="shared" si="167"/>
        <v>ADENIYI/AYO</v>
      </c>
      <c r="O382" s="5" t="str">
        <f t="shared" ca="1" si="168"/>
        <v>Over due</v>
      </c>
      <c r="P382" s="23">
        <f t="shared" si="169"/>
        <v>106.99079056865465</v>
      </c>
      <c r="Q382" t="str">
        <f t="shared" si="170"/>
        <v>Non Expense Part</v>
      </c>
    </row>
    <row r="383" spans="1:17" x14ac:dyDescent="0.35">
      <c r="A383" s="62" t="s">
        <v>83</v>
      </c>
      <c r="B383" s="62" t="s">
        <v>134</v>
      </c>
      <c r="C383" s="62" t="s">
        <v>8</v>
      </c>
      <c r="D383" s="62" t="s">
        <v>9</v>
      </c>
      <c r="E383" s="62" t="s">
        <v>18</v>
      </c>
      <c r="F383" s="63">
        <v>8</v>
      </c>
      <c r="G383" s="64">
        <v>124886.85</v>
      </c>
      <c r="H383" s="64">
        <v>0</v>
      </c>
      <c r="I383" s="69">
        <v>43987</v>
      </c>
      <c r="J383" s="2">
        <f t="shared" si="163"/>
        <v>999094.8</v>
      </c>
      <c r="K383" s="3">
        <f t="shared" si="164"/>
        <v>2771.4141470180307</v>
      </c>
      <c r="L383" s="4" t="str">
        <f t="shared" si="165"/>
        <v>Defective CE Transit to Log</v>
      </c>
      <c r="M383" s="4">
        <f t="shared" ca="1" si="166"/>
        <v>984</v>
      </c>
      <c r="N383" s="5" t="str">
        <f t="shared" si="167"/>
        <v>ADENIYI/AYO</v>
      </c>
      <c r="O383" s="5" t="str">
        <f t="shared" ca="1" si="168"/>
        <v>Over due</v>
      </c>
      <c r="P383" s="23">
        <f t="shared" si="169"/>
        <v>346.42676837725384</v>
      </c>
      <c r="Q383" t="str">
        <f t="shared" si="170"/>
        <v>Non Expense Part</v>
      </c>
    </row>
    <row r="384" spans="1:17" x14ac:dyDescent="0.35">
      <c r="A384" s="62" t="s">
        <v>83</v>
      </c>
      <c r="B384" s="62" t="s">
        <v>130</v>
      </c>
      <c r="C384" s="62" t="s">
        <v>8</v>
      </c>
      <c r="D384" s="62" t="s">
        <v>9</v>
      </c>
      <c r="E384" s="62" t="s">
        <v>11</v>
      </c>
      <c r="F384" s="63">
        <v>2</v>
      </c>
      <c r="G384" s="64">
        <v>102960.99</v>
      </c>
      <c r="H384" s="64">
        <v>0</v>
      </c>
      <c r="I384" s="69">
        <v>43887</v>
      </c>
      <c r="J384" s="2">
        <f t="shared" si="163"/>
        <v>205921.98</v>
      </c>
      <c r="K384" s="3">
        <f t="shared" si="164"/>
        <v>571.21214979195565</v>
      </c>
      <c r="L384" s="4" t="str">
        <f t="shared" si="165"/>
        <v>Defective CE Transit to Log</v>
      </c>
      <c r="M384" s="4">
        <f t="shared" ca="1" si="166"/>
        <v>1084</v>
      </c>
      <c r="N384" s="5" t="str">
        <f t="shared" si="167"/>
        <v>ADENIYI/AYO</v>
      </c>
      <c r="O384" s="5" t="str">
        <f t="shared" ca="1" si="168"/>
        <v>Over due</v>
      </c>
      <c r="P384" s="23">
        <f t="shared" si="169"/>
        <v>285.60607489597783</v>
      </c>
      <c r="Q384" t="str">
        <f t="shared" si="170"/>
        <v>Non Expense Part</v>
      </c>
    </row>
    <row r="385" spans="1:17" x14ac:dyDescent="0.35">
      <c r="A385" s="62" t="s">
        <v>83</v>
      </c>
      <c r="B385" s="62" t="s">
        <v>154</v>
      </c>
      <c r="C385" s="62" t="s">
        <v>8</v>
      </c>
      <c r="D385" s="62" t="s">
        <v>9</v>
      </c>
      <c r="E385" s="62" t="s">
        <v>42</v>
      </c>
      <c r="F385" s="63">
        <v>1</v>
      </c>
      <c r="G385" s="64">
        <v>41454.54</v>
      </c>
      <c r="H385" s="64">
        <v>0</v>
      </c>
      <c r="I385" s="69">
        <v>43889</v>
      </c>
      <c r="J385" s="2">
        <f t="shared" si="163"/>
        <v>41454.54</v>
      </c>
      <c r="K385" s="3">
        <f t="shared" si="164"/>
        <v>114.9917891816921</v>
      </c>
      <c r="L385" s="4" t="str">
        <f t="shared" si="165"/>
        <v>Defective CE Transit to Log</v>
      </c>
      <c r="M385" s="4">
        <f t="shared" ca="1" si="166"/>
        <v>1082</v>
      </c>
      <c r="N385" s="5" t="str">
        <f t="shared" si="167"/>
        <v>ADENIYI/AYO</v>
      </c>
      <c r="O385" s="5" t="str">
        <f t="shared" ca="1" si="168"/>
        <v>Over due</v>
      </c>
      <c r="P385" s="23">
        <f t="shared" si="169"/>
        <v>114.9917891816921</v>
      </c>
      <c r="Q385" t="str">
        <f t="shared" si="170"/>
        <v>Non Expense Part</v>
      </c>
    </row>
    <row r="386" spans="1:17" x14ac:dyDescent="0.35">
      <c r="A386" s="62" t="s">
        <v>83</v>
      </c>
      <c r="B386" s="62" t="s">
        <v>144</v>
      </c>
      <c r="C386" s="62" t="s">
        <v>8</v>
      </c>
      <c r="D386" s="62" t="s">
        <v>9</v>
      </c>
      <c r="E386" s="62" t="s">
        <v>28</v>
      </c>
      <c r="F386" s="63">
        <v>1</v>
      </c>
      <c r="G386" s="64">
        <v>59967.21</v>
      </c>
      <c r="H386" s="64">
        <v>0</v>
      </c>
      <c r="I386" s="69">
        <v>43655</v>
      </c>
      <c r="J386" s="2">
        <f t="shared" si="163"/>
        <v>59967.21</v>
      </c>
      <c r="K386" s="3">
        <f t="shared" si="164"/>
        <v>166.34454923717058</v>
      </c>
      <c r="L386" s="4" t="str">
        <f t="shared" si="165"/>
        <v>Defective CE Transit to Log</v>
      </c>
      <c r="M386" s="4">
        <f t="shared" ca="1" si="166"/>
        <v>1316</v>
      </c>
      <c r="N386" s="5" t="str">
        <f t="shared" si="167"/>
        <v>ADENIYI/AYO</v>
      </c>
      <c r="O386" s="5" t="str">
        <f t="shared" ca="1" si="168"/>
        <v>Over due</v>
      </c>
      <c r="P386" s="23">
        <f t="shared" si="169"/>
        <v>166.34454923717058</v>
      </c>
      <c r="Q386" t="str">
        <f t="shared" si="170"/>
        <v>Non Expense Part</v>
      </c>
    </row>
    <row r="387" spans="1:17" x14ac:dyDescent="0.35">
      <c r="A387" s="62" t="s">
        <v>83</v>
      </c>
      <c r="B387" s="62" t="s">
        <v>184</v>
      </c>
      <c r="C387" s="62" t="s">
        <v>8</v>
      </c>
      <c r="D387" s="62" t="s">
        <v>9</v>
      </c>
      <c r="E387" s="62" t="s">
        <v>185</v>
      </c>
      <c r="F387" s="63">
        <v>2</v>
      </c>
      <c r="G387" s="64">
        <v>87225.94</v>
      </c>
      <c r="H387" s="64">
        <v>0</v>
      </c>
      <c r="I387" s="69">
        <v>43949</v>
      </c>
      <c r="J387" s="2">
        <f t="shared" si="163"/>
        <v>174451.88</v>
      </c>
      <c r="K387" s="3">
        <f t="shared" si="164"/>
        <v>483.91644937586688</v>
      </c>
      <c r="L387" s="4" t="str">
        <f t="shared" si="165"/>
        <v>Defective CE Transit to Log</v>
      </c>
      <c r="M387" s="4">
        <f t="shared" ca="1" si="166"/>
        <v>1022</v>
      </c>
      <c r="N387" s="5" t="str">
        <f t="shared" si="167"/>
        <v>ADENIYI/AYO</v>
      </c>
      <c r="O387" s="5" t="str">
        <f t="shared" ca="1" si="168"/>
        <v>Over due</v>
      </c>
      <c r="P387" s="23">
        <f t="shared" si="169"/>
        <v>241.95822468793344</v>
      </c>
      <c r="Q387" t="str">
        <f t="shared" si="170"/>
        <v>Non Expense Part</v>
      </c>
    </row>
    <row r="388" spans="1:17" x14ac:dyDescent="0.35">
      <c r="A388" s="62" t="s">
        <v>330</v>
      </c>
      <c r="B388" s="62" t="s">
        <v>134</v>
      </c>
      <c r="C388" s="62" t="s">
        <v>8</v>
      </c>
      <c r="D388" s="62" t="s">
        <v>9</v>
      </c>
      <c r="E388" s="62" t="s">
        <v>18</v>
      </c>
      <c r="F388" s="63">
        <v>2</v>
      </c>
      <c r="G388" s="64">
        <v>124886.85</v>
      </c>
      <c r="H388" s="64">
        <v>0</v>
      </c>
      <c r="I388" s="69">
        <v>43937</v>
      </c>
      <c r="J388" s="2">
        <f t="shared" si="163"/>
        <v>249773.7</v>
      </c>
      <c r="K388" s="3">
        <f t="shared" si="164"/>
        <v>692.85353675450767</v>
      </c>
      <c r="L388" s="4" t="str">
        <f t="shared" si="165"/>
        <v>Defective CE Transit to Log</v>
      </c>
      <c r="M388" s="4">
        <f t="shared" ca="1" si="166"/>
        <v>1034</v>
      </c>
      <c r="N388" s="5" t="str">
        <f t="shared" si="167"/>
        <v>ADENIYI/AYO</v>
      </c>
      <c r="O388" s="5" t="str">
        <f t="shared" ca="1" si="168"/>
        <v>Over due</v>
      </c>
      <c r="P388" s="23">
        <f t="shared" si="169"/>
        <v>346.42676837725384</v>
      </c>
      <c r="Q388" t="str">
        <f t="shared" si="170"/>
        <v>Non Expense Part</v>
      </c>
    </row>
    <row r="389" spans="1:17" x14ac:dyDescent="0.35">
      <c r="A389" s="62" t="s">
        <v>330</v>
      </c>
      <c r="B389" s="62" t="s">
        <v>130</v>
      </c>
      <c r="C389" s="62" t="s">
        <v>8</v>
      </c>
      <c r="D389" s="62" t="s">
        <v>9</v>
      </c>
      <c r="E389" s="62" t="s">
        <v>11</v>
      </c>
      <c r="F389" s="63">
        <v>2</v>
      </c>
      <c r="G389" s="64">
        <v>102960.99</v>
      </c>
      <c r="H389" s="64">
        <v>0</v>
      </c>
      <c r="I389" s="69">
        <v>43873</v>
      </c>
      <c r="J389" s="2">
        <f t="shared" si="163"/>
        <v>205921.98</v>
      </c>
      <c r="K389" s="3">
        <f t="shared" si="164"/>
        <v>571.21214979195565</v>
      </c>
      <c r="L389" s="4" t="str">
        <f t="shared" si="165"/>
        <v>Defective CE Transit to Log</v>
      </c>
      <c r="M389" s="4">
        <f t="shared" ca="1" si="166"/>
        <v>1098</v>
      </c>
      <c r="N389" s="5" t="str">
        <f t="shared" si="167"/>
        <v>ADENIYI/AYO</v>
      </c>
      <c r="O389" s="5" t="str">
        <f t="shared" ca="1" si="168"/>
        <v>Over due</v>
      </c>
      <c r="P389" s="23">
        <f t="shared" si="169"/>
        <v>285.60607489597783</v>
      </c>
      <c r="Q389" t="str">
        <f t="shared" si="170"/>
        <v>Non Expense Part</v>
      </c>
    </row>
    <row r="390" spans="1:17" x14ac:dyDescent="0.35">
      <c r="A390" s="62" t="s">
        <v>330</v>
      </c>
      <c r="B390" s="62" t="s">
        <v>184</v>
      </c>
      <c r="C390" s="62" t="s">
        <v>8</v>
      </c>
      <c r="D390" s="62" t="s">
        <v>9</v>
      </c>
      <c r="E390" s="62" t="s">
        <v>185</v>
      </c>
      <c r="F390" s="63">
        <v>1</v>
      </c>
      <c r="G390" s="64">
        <v>87225.94</v>
      </c>
      <c r="H390" s="64">
        <v>0</v>
      </c>
      <c r="I390" s="69">
        <v>43964</v>
      </c>
      <c r="J390" s="2">
        <f t="shared" si="163"/>
        <v>87225.94</v>
      </c>
      <c r="K390" s="3">
        <f t="shared" si="164"/>
        <v>241.95822468793344</v>
      </c>
      <c r="L390" s="4" t="str">
        <f t="shared" si="165"/>
        <v>Defective CE Transit to Log</v>
      </c>
      <c r="M390" s="4">
        <f t="shared" ca="1" si="166"/>
        <v>1007</v>
      </c>
      <c r="N390" s="5" t="str">
        <f t="shared" si="167"/>
        <v>ADENIYI/AYO</v>
      </c>
      <c r="O390" s="5" t="str">
        <f t="shared" ca="1" si="168"/>
        <v>Over due</v>
      </c>
      <c r="P390" s="23">
        <f t="shared" si="169"/>
        <v>241.95822468793344</v>
      </c>
      <c r="Q390" t="str">
        <f t="shared" si="170"/>
        <v>Non Expense Part</v>
      </c>
    </row>
    <row r="391" spans="1:17" x14ac:dyDescent="0.35">
      <c r="A391" s="62" t="s">
        <v>330</v>
      </c>
      <c r="B391" s="62" t="s">
        <v>218</v>
      </c>
      <c r="C391" s="62" t="s">
        <v>8</v>
      </c>
      <c r="D391" s="62" t="s">
        <v>9</v>
      </c>
      <c r="E391" s="62" t="s">
        <v>35</v>
      </c>
      <c r="F391" s="63">
        <v>1</v>
      </c>
      <c r="G391" s="64">
        <v>38570.18</v>
      </c>
      <c r="H391" s="64">
        <v>0</v>
      </c>
      <c r="I391" s="69">
        <v>43991</v>
      </c>
      <c r="J391" s="2">
        <f t="shared" si="163"/>
        <v>38570.18</v>
      </c>
      <c r="K391" s="3">
        <f t="shared" si="164"/>
        <v>106.99079056865465</v>
      </c>
      <c r="L391" s="4" t="str">
        <f t="shared" si="165"/>
        <v>Defective CE Transit to Log</v>
      </c>
      <c r="M391" s="4">
        <f t="shared" ca="1" si="166"/>
        <v>980</v>
      </c>
      <c r="N391" s="5" t="str">
        <f t="shared" si="167"/>
        <v>ADENIYI/AYO</v>
      </c>
      <c r="O391" s="5" t="str">
        <f t="shared" ca="1" si="168"/>
        <v>Over due</v>
      </c>
      <c r="P391" s="23">
        <f t="shared" si="169"/>
        <v>106.99079056865465</v>
      </c>
      <c r="Q391" t="str">
        <f t="shared" si="170"/>
        <v>Non Expense Part</v>
      </c>
    </row>
    <row r="392" spans="1:17" x14ac:dyDescent="0.35">
      <c r="A392" s="62" t="s">
        <v>236</v>
      </c>
      <c r="B392" s="62" t="s">
        <v>134</v>
      </c>
      <c r="C392" s="62" t="s">
        <v>8</v>
      </c>
      <c r="D392" s="62" t="s">
        <v>9</v>
      </c>
      <c r="E392" s="62" t="s">
        <v>18</v>
      </c>
      <c r="F392" s="63">
        <v>3</v>
      </c>
      <c r="G392" s="64">
        <v>124886.85</v>
      </c>
      <c r="H392" s="64">
        <v>0</v>
      </c>
      <c r="I392" s="69">
        <v>43992</v>
      </c>
      <c r="J392" s="2">
        <f t="shared" si="163"/>
        <v>374660.55000000005</v>
      </c>
      <c r="K392" s="3">
        <f t="shared" si="164"/>
        <v>1039.2803051317617</v>
      </c>
      <c r="L392" s="4" t="str">
        <f t="shared" si="165"/>
        <v>Defective CE Transit to Log</v>
      </c>
      <c r="M392" s="4">
        <f t="shared" ca="1" si="166"/>
        <v>979</v>
      </c>
      <c r="N392" s="5" t="str">
        <f t="shared" si="167"/>
        <v>ADENIYI/AYO</v>
      </c>
      <c r="O392" s="5" t="str">
        <f t="shared" ca="1" si="168"/>
        <v>Over due</v>
      </c>
      <c r="P392" s="23">
        <f t="shared" si="169"/>
        <v>346.42676837725384</v>
      </c>
      <c r="Q392" t="str">
        <f t="shared" si="170"/>
        <v>Non Expense Part</v>
      </c>
    </row>
    <row r="393" spans="1:17" x14ac:dyDescent="0.35">
      <c r="A393" s="62" t="s">
        <v>236</v>
      </c>
      <c r="B393" s="62" t="s">
        <v>135</v>
      </c>
      <c r="C393" s="62" t="s">
        <v>8</v>
      </c>
      <c r="D393" s="62" t="s">
        <v>9</v>
      </c>
      <c r="E393" s="62" t="s">
        <v>19</v>
      </c>
      <c r="F393" s="63">
        <v>1</v>
      </c>
      <c r="G393" s="64">
        <v>20852.73</v>
      </c>
      <c r="H393" s="64">
        <v>0</v>
      </c>
      <c r="I393" s="69">
        <v>43987</v>
      </c>
      <c r="J393" s="2">
        <f t="shared" si="163"/>
        <v>20852.73</v>
      </c>
      <c r="K393" s="3">
        <f t="shared" si="164"/>
        <v>57.843911234396671</v>
      </c>
      <c r="L393" s="4" t="str">
        <f t="shared" si="165"/>
        <v>Defective CE Transit to Log</v>
      </c>
      <c r="M393" s="4">
        <f t="shared" ca="1" si="166"/>
        <v>984</v>
      </c>
      <c r="N393" s="5" t="str">
        <f t="shared" si="167"/>
        <v>ADENIYI/AYO</v>
      </c>
      <c r="O393" s="5" t="str">
        <f t="shared" ca="1" si="168"/>
        <v>Over due</v>
      </c>
      <c r="P393" s="23">
        <f t="shared" si="169"/>
        <v>57.843911234396671</v>
      </c>
      <c r="Q393" t="str">
        <f t="shared" si="170"/>
        <v>Non Expense Part</v>
      </c>
    </row>
    <row r="394" spans="1:17" x14ac:dyDescent="0.35">
      <c r="A394" s="62" t="s">
        <v>236</v>
      </c>
      <c r="B394" s="62" t="s">
        <v>130</v>
      </c>
      <c r="C394" s="62" t="s">
        <v>8</v>
      </c>
      <c r="D394" s="62" t="s">
        <v>9</v>
      </c>
      <c r="E394" s="62" t="s">
        <v>11</v>
      </c>
      <c r="F394" s="63">
        <v>2</v>
      </c>
      <c r="G394" s="64">
        <v>102960.99</v>
      </c>
      <c r="H394" s="64">
        <v>0</v>
      </c>
      <c r="I394" s="69">
        <v>43880</v>
      </c>
      <c r="J394" s="2">
        <f t="shared" si="163"/>
        <v>205921.98</v>
      </c>
      <c r="K394" s="3">
        <f t="shared" si="164"/>
        <v>571.21214979195565</v>
      </c>
      <c r="L394" s="4" t="str">
        <f t="shared" si="165"/>
        <v>Defective CE Transit to Log</v>
      </c>
      <c r="M394" s="4">
        <f t="shared" ca="1" si="166"/>
        <v>1091</v>
      </c>
      <c r="N394" s="5" t="str">
        <f t="shared" si="167"/>
        <v>ADENIYI/AYO</v>
      </c>
      <c r="O394" s="5" t="str">
        <f t="shared" ca="1" si="168"/>
        <v>Over due</v>
      </c>
      <c r="P394" s="23">
        <f t="shared" si="169"/>
        <v>285.60607489597783</v>
      </c>
      <c r="Q394" t="str">
        <f t="shared" si="170"/>
        <v>Non Expense Part</v>
      </c>
    </row>
    <row r="395" spans="1:17" x14ac:dyDescent="0.35">
      <c r="A395" s="62" t="s">
        <v>236</v>
      </c>
      <c r="B395" s="62" t="s">
        <v>385</v>
      </c>
      <c r="C395" s="62" t="s">
        <v>8</v>
      </c>
      <c r="D395" s="62" t="s">
        <v>9</v>
      </c>
      <c r="E395" s="62" t="s">
        <v>386</v>
      </c>
      <c r="F395" s="63">
        <v>1</v>
      </c>
      <c r="G395" s="64">
        <v>67303.09</v>
      </c>
      <c r="H395" s="64">
        <v>0</v>
      </c>
      <c r="I395" s="69">
        <v>43964</v>
      </c>
      <c r="J395" s="2">
        <f t="shared" si="163"/>
        <v>67303.09</v>
      </c>
      <c r="K395" s="3">
        <f t="shared" si="164"/>
        <v>186.69373092926489</v>
      </c>
      <c r="L395" s="4" t="str">
        <f t="shared" si="165"/>
        <v>Defective CE Transit to Log</v>
      </c>
      <c r="M395" s="4">
        <f t="shared" ca="1" si="166"/>
        <v>1007</v>
      </c>
      <c r="N395" s="5" t="str">
        <f t="shared" si="167"/>
        <v>ADENIYI/AYO</v>
      </c>
      <c r="O395" s="5" t="str">
        <f t="shared" ca="1" si="168"/>
        <v>Over due</v>
      </c>
      <c r="P395" s="23">
        <f t="shared" si="169"/>
        <v>186.69373092926489</v>
      </c>
      <c r="Q395" t="str">
        <f t="shared" si="170"/>
        <v>Non Expense Part</v>
      </c>
    </row>
    <row r="396" spans="1:17" x14ac:dyDescent="0.35">
      <c r="A396" s="62" t="s">
        <v>84</v>
      </c>
      <c r="B396" s="62" t="s">
        <v>140</v>
      </c>
      <c r="C396" s="62" t="s">
        <v>8</v>
      </c>
      <c r="D396" s="62" t="s">
        <v>9</v>
      </c>
      <c r="E396" s="62" t="s">
        <v>13</v>
      </c>
      <c r="F396" s="63">
        <v>2</v>
      </c>
      <c r="G396" s="64">
        <v>137664.66</v>
      </c>
      <c r="H396" s="64">
        <v>0.121</v>
      </c>
      <c r="I396" s="69">
        <v>43992</v>
      </c>
      <c r="J396" s="2">
        <f t="shared" si="163"/>
        <v>275329.32</v>
      </c>
      <c r="K396" s="3">
        <f t="shared" si="164"/>
        <v>763.74324826629675</v>
      </c>
      <c r="L396" s="4" t="str">
        <f t="shared" si="165"/>
        <v>Defective CE Transit to Log</v>
      </c>
      <c r="M396" s="4">
        <f t="shared" ca="1" si="166"/>
        <v>979</v>
      </c>
      <c r="N396" s="5" t="str">
        <f t="shared" si="167"/>
        <v>ADENIYI/AYO</v>
      </c>
      <c r="O396" s="5" t="str">
        <f t="shared" ca="1" si="168"/>
        <v>Over due</v>
      </c>
      <c r="P396" s="23">
        <f t="shared" si="169"/>
        <v>381.8714563106796</v>
      </c>
      <c r="Q396" t="str">
        <f t="shared" si="170"/>
        <v>Non Expense Part</v>
      </c>
    </row>
    <row r="397" spans="1:17" x14ac:dyDescent="0.35">
      <c r="A397" s="62" t="s">
        <v>84</v>
      </c>
      <c r="B397" s="62" t="s">
        <v>134</v>
      </c>
      <c r="C397" s="62" t="s">
        <v>8</v>
      </c>
      <c r="D397" s="62" t="s">
        <v>9</v>
      </c>
      <c r="E397" s="62" t="s">
        <v>18</v>
      </c>
      <c r="F397" s="63">
        <v>1</v>
      </c>
      <c r="G397" s="64">
        <v>124886.85</v>
      </c>
      <c r="H397" s="64">
        <v>0</v>
      </c>
      <c r="I397" s="69">
        <v>43984</v>
      </c>
      <c r="J397" s="2">
        <f t="shared" si="163"/>
        <v>124886.85</v>
      </c>
      <c r="K397" s="3">
        <f t="shared" si="164"/>
        <v>346.42676837725384</v>
      </c>
      <c r="L397" s="4" t="str">
        <f t="shared" si="165"/>
        <v>Defective CE Transit to Log</v>
      </c>
      <c r="M397" s="4">
        <f t="shared" ca="1" si="166"/>
        <v>987</v>
      </c>
      <c r="N397" s="5" t="str">
        <f t="shared" si="167"/>
        <v>ADENIYI/AYO</v>
      </c>
      <c r="O397" s="5" t="str">
        <f t="shared" ca="1" si="168"/>
        <v>Over due</v>
      </c>
      <c r="P397" s="23">
        <f t="shared" si="169"/>
        <v>346.42676837725384</v>
      </c>
      <c r="Q397" t="str">
        <f t="shared" si="170"/>
        <v>Non Expense Part</v>
      </c>
    </row>
    <row r="398" spans="1:17" x14ac:dyDescent="0.35">
      <c r="A398" s="62" t="s">
        <v>84</v>
      </c>
      <c r="B398" s="62" t="s">
        <v>135</v>
      </c>
      <c r="C398" s="62" t="s">
        <v>8</v>
      </c>
      <c r="D398" s="62" t="s">
        <v>9</v>
      </c>
      <c r="E398" s="62" t="s">
        <v>19</v>
      </c>
      <c r="F398" s="63">
        <v>1</v>
      </c>
      <c r="G398" s="64">
        <v>20852.73</v>
      </c>
      <c r="H398" s="64">
        <v>0</v>
      </c>
      <c r="I398" s="69">
        <v>43642</v>
      </c>
      <c r="J398" s="2">
        <f t="shared" si="163"/>
        <v>20852.73</v>
      </c>
      <c r="K398" s="3">
        <f t="shared" si="164"/>
        <v>57.843911234396671</v>
      </c>
      <c r="L398" s="4" t="str">
        <f t="shared" si="165"/>
        <v>Defective CE Transit to Log</v>
      </c>
      <c r="M398" s="4">
        <f t="shared" ca="1" si="166"/>
        <v>1329</v>
      </c>
      <c r="N398" s="5" t="str">
        <f t="shared" si="167"/>
        <v>ADENIYI/AYO</v>
      </c>
      <c r="O398" s="5" t="str">
        <f t="shared" ca="1" si="168"/>
        <v>Over due</v>
      </c>
      <c r="P398" s="23">
        <f t="shared" si="169"/>
        <v>57.843911234396671</v>
      </c>
      <c r="Q398" t="str">
        <f t="shared" si="170"/>
        <v>Non Expense Part</v>
      </c>
    </row>
    <row r="399" spans="1:17" x14ac:dyDescent="0.35">
      <c r="A399" s="62" t="s">
        <v>84</v>
      </c>
      <c r="B399" s="62" t="s">
        <v>231</v>
      </c>
      <c r="C399" s="62" t="s">
        <v>8</v>
      </c>
      <c r="D399" s="62" t="s">
        <v>9</v>
      </c>
      <c r="E399" s="62" t="s">
        <v>14</v>
      </c>
      <c r="F399" s="63">
        <v>1</v>
      </c>
      <c r="G399" s="64">
        <v>58788.24</v>
      </c>
      <c r="H399" s="64">
        <v>2.4E-2</v>
      </c>
      <c r="I399" s="69">
        <v>43992</v>
      </c>
      <c r="J399" s="2">
        <f t="shared" si="163"/>
        <v>58788.24</v>
      </c>
      <c r="K399" s="3">
        <f t="shared" si="164"/>
        <v>163.07424133148405</v>
      </c>
      <c r="L399" s="4" t="str">
        <f t="shared" si="165"/>
        <v>Defective CE Transit to Log</v>
      </c>
      <c r="M399" s="4">
        <f t="shared" ca="1" si="166"/>
        <v>979</v>
      </c>
      <c r="N399" s="5" t="str">
        <f t="shared" si="167"/>
        <v>ADENIYI/AYO</v>
      </c>
      <c r="O399" s="5" t="str">
        <f t="shared" ca="1" si="168"/>
        <v>Over due</v>
      </c>
      <c r="P399" s="23">
        <f t="shared" si="169"/>
        <v>163.07417475728155</v>
      </c>
      <c r="Q399" t="str">
        <f t="shared" si="170"/>
        <v>Non Expense Part</v>
      </c>
    </row>
    <row r="400" spans="1:17" x14ac:dyDescent="0.35">
      <c r="A400" s="62" t="s">
        <v>84</v>
      </c>
      <c r="B400" s="62" t="s">
        <v>209</v>
      </c>
      <c r="C400" s="62" t="s">
        <v>8</v>
      </c>
      <c r="D400" s="62" t="s">
        <v>9</v>
      </c>
      <c r="E400" s="62" t="s">
        <v>210</v>
      </c>
      <c r="F400" s="63">
        <v>1</v>
      </c>
      <c r="G400" s="64">
        <v>61860.54</v>
      </c>
      <c r="H400" s="64">
        <v>0</v>
      </c>
      <c r="I400" s="69">
        <v>43901</v>
      </c>
      <c r="J400" s="2">
        <f t="shared" si="163"/>
        <v>61860.54</v>
      </c>
      <c r="K400" s="3">
        <f t="shared" si="164"/>
        <v>171.59650485436893</v>
      </c>
      <c r="L400" s="4" t="str">
        <f t="shared" si="165"/>
        <v>Defective CE Transit to Log</v>
      </c>
      <c r="M400" s="4">
        <f t="shared" ca="1" si="166"/>
        <v>1070</v>
      </c>
      <c r="N400" s="5" t="str">
        <f t="shared" si="167"/>
        <v>ADENIYI/AYO</v>
      </c>
      <c r="O400" s="5" t="str">
        <f t="shared" ca="1" si="168"/>
        <v>Over due</v>
      </c>
      <c r="P400" s="23">
        <f t="shared" si="169"/>
        <v>171.59650485436893</v>
      </c>
      <c r="Q400" t="str">
        <f t="shared" si="170"/>
        <v>Non Expense Part</v>
      </c>
    </row>
    <row r="401" spans="1:17" x14ac:dyDescent="0.35">
      <c r="A401" s="62" t="s">
        <v>85</v>
      </c>
      <c r="B401" s="62" t="s">
        <v>186</v>
      </c>
      <c r="C401" s="62" t="s">
        <v>8</v>
      </c>
      <c r="D401" s="62" t="s">
        <v>9</v>
      </c>
      <c r="E401" s="62" t="s">
        <v>187</v>
      </c>
      <c r="F401" s="63">
        <v>1</v>
      </c>
      <c r="G401" s="64">
        <v>44639.73</v>
      </c>
      <c r="H401" s="64">
        <v>0</v>
      </c>
      <c r="I401" s="69">
        <v>43987</v>
      </c>
      <c r="J401" s="2">
        <f t="shared" si="163"/>
        <v>44639.73</v>
      </c>
      <c r="K401" s="3">
        <f t="shared" si="164"/>
        <v>123.82726768377255</v>
      </c>
      <c r="L401" s="4" t="str">
        <f t="shared" si="165"/>
        <v>Defective CE Transit to Log</v>
      </c>
      <c r="M401" s="4">
        <f t="shared" ca="1" si="166"/>
        <v>984</v>
      </c>
      <c r="N401" s="5" t="str">
        <f t="shared" si="167"/>
        <v>ADENIYI/AYO</v>
      </c>
      <c r="O401" s="5" t="str">
        <f t="shared" ca="1" si="168"/>
        <v>Over due</v>
      </c>
      <c r="P401" s="23">
        <f t="shared" si="169"/>
        <v>123.82726768377255</v>
      </c>
      <c r="Q401" t="str">
        <f t="shared" si="170"/>
        <v>Non Expense Part</v>
      </c>
    </row>
    <row r="402" spans="1:17" x14ac:dyDescent="0.35">
      <c r="A402" s="62" t="s">
        <v>85</v>
      </c>
      <c r="B402" s="62" t="s">
        <v>134</v>
      </c>
      <c r="C402" s="62" t="s">
        <v>8</v>
      </c>
      <c r="D402" s="62" t="s">
        <v>9</v>
      </c>
      <c r="E402" s="62" t="s">
        <v>18</v>
      </c>
      <c r="F402" s="63">
        <v>1</v>
      </c>
      <c r="G402" s="64">
        <v>124886.85</v>
      </c>
      <c r="H402" s="64">
        <v>0</v>
      </c>
      <c r="I402" s="69">
        <v>43992</v>
      </c>
      <c r="J402" s="2">
        <f t="shared" si="163"/>
        <v>124886.85</v>
      </c>
      <c r="K402" s="3">
        <f t="shared" si="164"/>
        <v>346.42676837725384</v>
      </c>
      <c r="L402" s="4" t="str">
        <f t="shared" si="165"/>
        <v>Defective CE Transit to Log</v>
      </c>
      <c r="M402" s="4">
        <f t="shared" ca="1" si="166"/>
        <v>979</v>
      </c>
      <c r="N402" s="5" t="str">
        <f t="shared" si="167"/>
        <v>ADENIYI/AYO</v>
      </c>
      <c r="O402" s="5" t="str">
        <f t="shared" ca="1" si="168"/>
        <v>Over due</v>
      </c>
      <c r="P402" s="23">
        <f t="shared" si="169"/>
        <v>346.42676837725384</v>
      </c>
      <c r="Q402" t="str">
        <f t="shared" si="170"/>
        <v>Non Expense Part</v>
      </c>
    </row>
    <row r="403" spans="1:17" x14ac:dyDescent="0.35">
      <c r="A403" s="62" t="s">
        <v>85</v>
      </c>
      <c r="B403" s="62" t="s">
        <v>312</v>
      </c>
      <c r="C403" s="62" t="s">
        <v>8</v>
      </c>
      <c r="D403" s="62" t="s">
        <v>9</v>
      </c>
      <c r="E403" s="62" t="s">
        <v>313</v>
      </c>
      <c r="F403" s="63">
        <v>1</v>
      </c>
      <c r="G403" s="64">
        <v>139600.17000000001</v>
      </c>
      <c r="H403" s="64">
        <v>0</v>
      </c>
      <c r="I403" s="69">
        <v>43816</v>
      </c>
      <c r="J403" s="2">
        <f t="shared" si="163"/>
        <v>139600.17000000001</v>
      </c>
      <c r="K403" s="3">
        <f t="shared" si="164"/>
        <v>387.24041608876564</v>
      </c>
      <c r="L403" s="4" t="str">
        <f t="shared" si="165"/>
        <v>Defective CE Transit to Log</v>
      </c>
      <c r="M403" s="4">
        <f t="shared" ca="1" si="166"/>
        <v>1155</v>
      </c>
      <c r="N403" s="5" t="str">
        <f t="shared" si="167"/>
        <v>ADENIYI/AYO</v>
      </c>
      <c r="O403" s="5" t="str">
        <f t="shared" ca="1" si="168"/>
        <v>Over due</v>
      </c>
      <c r="P403" s="23">
        <f t="shared" si="169"/>
        <v>387.24041608876564</v>
      </c>
      <c r="Q403" t="str">
        <f t="shared" si="170"/>
        <v>Non Expense Part</v>
      </c>
    </row>
    <row r="404" spans="1:17" x14ac:dyDescent="0.35">
      <c r="A404" s="62" t="s">
        <v>183</v>
      </c>
      <c r="B404" s="62" t="s">
        <v>147</v>
      </c>
      <c r="C404" s="62" t="s">
        <v>8</v>
      </c>
      <c r="D404" s="62" t="s">
        <v>9</v>
      </c>
      <c r="E404" s="62" t="s">
        <v>14</v>
      </c>
      <c r="F404" s="63">
        <v>1</v>
      </c>
      <c r="G404" s="64">
        <v>94734.66</v>
      </c>
      <c r="H404" s="64">
        <v>0.03</v>
      </c>
      <c r="I404" s="69">
        <v>43993</v>
      </c>
      <c r="J404" s="2">
        <f t="shared" si="163"/>
        <v>94734.66</v>
      </c>
      <c r="K404" s="3">
        <f t="shared" si="164"/>
        <v>262.78693481276008</v>
      </c>
      <c r="L404" s="4" t="str">
        <f t="shared" si="165"/>
        <v>Defective CE Transit to Log</v>
      </c>
      <c r="M404" s="4">
        <f t="shared" ca="1" si="166"/>
        <v>978</v>
      </c>
      <c r="N404" s="5" t="str">
        <f t="shared" si="167"/>
        <v>ADENIYI/AYO</v>
      </c>
      <c r="O404" s="5" t="str">
        <f t="shared" ca="1" si="168"/>
        <v>Over due</v>
      </c>
      <c r="P404" s="23">
        <f t="shared" si="169"/>
        <v>262.78685159500696</v>
      </c>
      <c r="Q404" t="str">
        <f t="shared" si="170"/>
        <v>Non Expense Part</v>
      </c>
    </row>
    <row r="405" spans="1:17" x14ac:dyDescent="0.35">
      <c r="A405" s="62" t="s">
        <v>183</v>
      </c>
      <c r="B405" s="62" t="s">
        <v>135</v>
      </c>
      <c r="C405" s="62" t="s">
        <v>8</v>
      </c>
      <c r="D405" s="62" t="s">
        <v>9</v>
      </c>
      <c r="E405" s="62" t="s">
        <v>19</v>
      </c>
      <c r="F405" s="63">
        <v>1</v>
      </c>
      <c r="G405" s="64">
        <v>20852.73</v>
      </c>
      <c r="H405" s="64">
        <v>0</v>
      </c>
      <c r="I405" s="69">
        <v>43795</v>
      </c>
      <c r="J405" s="2">
        <f t="shared" si="163"/>
        <v>20852.73</v>
      </c>
      <c r="K405" s="3">
        <f t="shared" si="164"/>
        <v>57.843911234396671</v>
      </c>
      <c r="L405" s="4" t="str">
        <f t="shared" si="165"/>
        <v>Defective CE Transit to Log</v>
      </c>
      <c r="M405" s="4">
        <f t="shared" ca="1" si="166"/>
        <v>1176</v>
      </c>
      <c r="N405" s="5" t="str">
        <f t="shared" si="167"/>
        <v>ADENIYI/AYO</v>
      </c>
      <c r="O405" s="5" t="str">
        <f t="shared" ca="1" si="168"/>
        <v>Over due</v>
      </c>
      <c r="P405" s="23">
        <f t="shared" si="169"/>
        <v>57.843911234396671</v>
      </c>
      <c r="Q405" t="str">
        <f t="shared" si="170"/>
        <v>Non Expense Part</v>
      </c>
    </row>
    <row r="406" spans="1:17" x14ac:dyDescent="0.35">
      <c r="A406" s="62" t="s">
        <v>183</v>
      </c>
      <c r="B406" s="62" t="s">
        <v>184</v>
      </c>
      <c r="C406" s="62" t="s">
        <v>8</v>
      </c>
      <c r="D406" s="62" t="s">
        <v>9</v>
      </c>
      <c r="E406" s="62" t="s">
        <v>185</v>
      </c>
      <c r="F406" s="63">
        <v>1</v>
      </c>
      <c r="G406" s="64">
        <v>87225.94</v>
      </c>
      <c r="H406" s="64">
        <v>0</v>
      </c>
      <c r="I406" s="69">
        <v>43920</v>
      </c>
      <c r="J406" s="2">
        <f t="shared" si="163"/>
        <v>87225.94</v>
      </c>
      <c r="K406" s="3">
        <f t="shared" si="164"/>
        <v>241.95822468793344</v>
      </c>
      <c r="L406" s="4" t="str">
        <f t="shared" si="165"/>
        <v>Defective CE Transit to Log</v>
      </c>
      <c r="M406" s="4">
        <f t="shared" ca="1" si="166"/>
        <v>1051</v>
      </c>
      <c r="N406" s="5" t="str">
        <f t="shared" si="167"/>
        <v>ADENIYI/AYO</v>
      </c>
      <c r="O406" s="5" t="str">
        <f t="shared" ca="1" si="168"/>
        <v>Over due</v>
      </c>
      <c r="P406" s="23">
        <f t="shared" si="169"/>
        <v>241.95822468793344</v>
      </c>
      <c r="Q406" t="str">
        <f t="shared" si="170"/>
        <v>Non Expense Part</v>
      </c>
    </row>
    <row r="407" spans="1:17" x14ac:dyDescent="0.35">
      <c r="A407" s="62" t="s">
        <v>208</v>
      </c>
      <c r="B407" s="62" t="s">
        <v>134</v>
      </c>
      <c r="C407" s="62" t="s">
        <v>8</v>
      </c>
      <c r="D407" s="62" t="s">
        <v>9</v>
      </c>
      <c r="E407" s="62" t="s">
        <v>18</v>
      </c>
      <c r="F407" s="63">
        <v>1</v>
      </c>
      <c r="G407" s="64">
        <v>124886.85</v>
      </c>
      <c r="H407" s="64">
        <v>0</v>
      </c>
      <c r="I407" s="69">
        <v>43992</v>
      </c>
      <c r="J407" s="2">
        <f t="shared" si="163"/>
        <v>124886.85</v>
      </c>
      <c r="K407" s="3">
        <f t="shared" si="164"/>
        <v>346.42676837725384</v>
      </c>
      <c r="L407" s="4" t="str">
        <f t="shared" si="165"/>
        <v>Defective CE Transit to Log</v>
      </c>
      <c r="M407" s="4">
        <f t="shared" ca="1" si="166"/>
        <v>979</v>
      </c>
      <c r="N407" s="5" t="str">
        <f t="shared" si="167"/>
        <v>ADENIYI/AYO</v>
      </c>
      <c r="O407" s="5" t="str">
        <f t="shared" ca="1" si="168"/>
        <v>Over due</v>
      </c>
      <c r="P407" s="23">
        <f t="shared" si="169"/>
        <v>346.42676837725384</v>
      </c>
      <c r="Q407" t="str">
        <f t="shared" si="170"/>
        <v>Non Expense Part</v>
      </c>
    </row>
    <row r="408" spans="1:17" x14ac:dyDescent="0.35">
      <c r="A408" s="62" t="s">
        <v>208</v>
      </c>
      <c r="B408" s="62" t="s">
        <v>154</v>
      </c>
      <c r="C408" s="62" t="s">
        <v>8</v>
      </c>
      <c r="D408" s="62" t="s">
        <v>9</v>
      </c>
      <c r="E408" s="62" t="s">
        <v>42</v>
      </c>
      <c r="F408" s="63">
        <v>1</v>
      </c>
      <c r="G408" s="64">
        <v>41454.54</v>
      </c>
      <c r="H408" s="64">
        <v>0</v>
      </c>
      <c r="I408" s="69">
        <v>43942</v>
      </c>
      <c r="J408" s="2">
        <f t="shared" si="163"/>
        <v>41454.54</v>
      </c>
      <c r="K408" s="3">
        <f t="shared" si="164"/>
        <v>114.9917891816921</v>
      </c>
      <c r="L408" s="4" t="str">
        <f t="shared" si="165"/>
        <v>Defective CE Transit to Log</v>
      </c>
      <c r="M408" s="4">
        <f t="shared" ca="1" si="166"/>
        <v>1029</v>
      </c>
      <c r="N408" s="5" t="str">
        <f t="shared" si="167"/>
        <v>ADENIYI/AYO</v>
      </c>
      <c r="O408" s="5" t="str">
        <f t="shared" ca="1" si="168"/>
        <v>Over due</v>
      </c>
      <c r="P408" s="23">
        <f t="shared" si="169"/>
        <v>114.9917891816921</v>
      </c>
      <c r="Q408" t="str">
        <f t="shared" si="170"/>
        <v>Non Expense Part</v>
      </c>
    </row>
    <row r="409" spans="1:17" x14ac:dyDescent="0.35">
      <c r="A409" s="62" t="s">
        <v>208</v>
      </c>
      <c r="B409" s="62" t="s">
        <v>218</v>
      </c>
      <c r="C409" s="62" t="s">
        <v>8</v>
      </c>
      <c r="D409" s="62" t="s">
        <v>9</v>
      </c>
      <c r="E409" s="62" t="s">
        <v>35</v>
      </c>
      <c r="F409" s="63">
        <v>1</v>
      </c>
      <c r="G409" s="64">
        <v>38570.18</v>
      </c>
      <c r="H409" s="64">
        <v>0</v>
      </c>
      <c r="I409" s="69">
        <v>43992</v>
      </c>
      <c r="J409" s="2">
        <f t="shared" si="163"/>
        <v>38570.18</v>
      </c>
      <c r="K409" s="3">
        <f t="shared" si="164"/>
        <v>106.99079056865465</v>
      </c>
      <c r="L409" s="4" t="str">
        <f t="shared" si="165"/>
        <v>Defective CE Transit to Log</v>
      </c>
      <c r="M409" s="4">
        <f t="shared" ca="1" si="166"/>
        <v>979</v>
      </c>
      <c r="N409" s="5" t="str">
        <f t="shared" si="167"/>
        <v>ADENIYI/AYO</v>
      </c>
      <c r="O409" s="5" t="str">
        <f t="shared" ca="1" si="168"/>
        <v>Over due</v>
      </c>
      <c r="P409" s="23">
        <f t="shared" si="169"/>
        <v>106.99079056865465</v>
      </c>
      <c r="Q409" t="str">
        <f t="shared" si="170"/>
        <v>Non Expense Part</v>
      </c>
    </row>
    <row r="410" spans="1:17" x14ac:dyDescent="0.35">
      <c r="A410" s="62" t="s">
        <v>86</v>
      </c>
      <c r="B410" s="62" t="s">
        <v>137</v>
      </c>
      <c r="C410" s="62" t="s">
        <v>8</v>
      </c>
      <c r="D410" s="62" t="s">
        <v>9</v>
      </c>
      <c r="E410" s="62" t="s">
        <v>22</v>
      </c>
      <c r="F410" s="63">
        <v>1</v>
      </c>
      <c r="G410" s="64">
        <v>87651.520000000004</v>
      </c>
      <c r="H410" s="64">
        <v>0</v>
      </c>
      <c r="I410" s="69">
        <v>43734</v>
      </c>
      <c r="J410" s="2">
        <f t="shared" ref="J410" si="171">F410*G410</f>
        <v>87651.520000000004</v>
      </c>
      <c r="K410" s="3">
        <f t="shared" ref="K410" si="172">IF(J410="",(H410/$F$10),((J410+H410)/$F$10))</f>
        <v>243.1387517337032</v>
      </c>
      <c r="L410" s="4" t="str">
        <f t="shared" ref="L410" si="173">IF(A410="","",IF(LEFT(A410,1)="T","Good Transit to CE",IF(LEFT(A410,4)="DEF4","Defective From FSL to Log",IF(LEFT(A410,2)="00","FSL to FSL",IF(OR(LEFT(A410,1)="0",LEFT(A410,1)="O"),"OBF - CE transit to Log",IF(LEFT(A410,1)="D","Defective CE Transit to Log",IF(LEFT(A410,1)="G","Good CE transit to Log",IF(A410="WH1","NTS - FSL to Log","FSL to FSL"))))))))</f>
        <v>Defective CE Transit to Log</v>
      </c>
      <c r="M410" s="4">
        <f t="shared" ref="M410" ca="1" si="174">IF(I410="","",TODAY()-I410)</f>
        <v>1237</v>
      </c>
      <c r="N410" s="5" t="str">
        <f t="shared" ref="N410" si="175">IF(L410="","",VLOOKUP(L410,$B$2:$E$8,4,0))</f>
        <v>ADENIYI/AYO</v>
      </c>
      <c r="O410" s="5" t="str">
        <f t="shared" ref="O410" ca="1" si="176">IF(B410="","",IF(AND(L410="FSL to FSL",M410&lt;=3),"Within Aging",IF(AND(L410="NTS - FSL to Log",M410&lt;=3),"Within Aging",IF(AND(L410="Defective From FSL to Log",M410&lt;=3),"Within Aging",IF(AND(L410="Defective CE Transit to Log",M410&lt;=7),"Within Aging",IF(AND(L410="OBF - CE transit to Log",M410&lt;=7),"Within Aging",IF(AND(L410="Good CE transit to Log",L410&lt;=3),"Within Aging",IF(AND(L410="Good Transit to CE",L410&lt;=3),"Within Aging","Over due"))))))))</f>
        <v>Over due</v>
      </c>
      <c r="P410" s="23">
        <f t="shared" ref="P410" si="177">G410/F$10</f>
        <v>243.1387517337032</v>
      </c>
      <c r="Q410" t="str">
        <f t="shared" ref="Q410" si="178">IF(AND(C410="N",P410&lt;=5),"Expense Part","Non Expense Part")</f>
        <v>Non Expense Part</v>
      </c>
    </row>
    <row r="411" spans="1:17" x14ac:dyDescent="0.35">
      <c r="A411" s="62" t="s">
        <v>333</v>
      </c>
      <c r="B411" s="62" t="s">
        <v>131</v>
      </c>
      <c r="C411" s="62" t="s">
        <v>8</v>
      </c>
      <c r="D411" s="62" t="s">
        <v>9</v>
      </c>
      <c r="E411" s="62" t="s">
        <v>12</v>
      </c>
      <c r="F411" s="63">
        <v>1</v>
      </c>
      <c r="G411" s="64">
        <v>131594.17000000001</v>
      </c>
      <c r="H411" s="64">
        <v>1.2E-2</v>
      </c>
      <c r="I411" s="69">
        <v>43992</v>
      </c>
      <c r="J411" s="2">
        <f t="shared" ref="J411:J422" si="179">F411*G411</f>
        <v>131594.17000000001</v>
      </c>
      <c r="K411" s="3">
        <f t="shared" ref="K411:K422" si="180">IF(J411="",(H411/$F$10),((J411+H411)/$F$10))</f>
        <v>365.0324049930652</v>
      </c>
      <c r="L411" s="4" t="str">
        <f t="shared" ref="L411:L422" si="181">IF(A411="","",IF(LEFT(A411,1)="T","Good Transit to CE",IF(LEFT(A411,4)="DEF4","Defective From FSL to Log",IF(LEFT(A411,2)="00","FSL to FSL",IF(OR(LEFT(A411,1)="0",LEFT(A411,1)="O"),"OBF - CE transit to Log",IF(LEFT(A411,1)="D","Defective CE Transit to Log",IF(LEFT(A411,1)="G","Good CE transit to Log",IF(A411="WH1","NTS - FSL to Log","FSL to FSL"))))))))</f>
        <v>Defective CE Transit to Log</v>
      </c>
      <c r="M411" s="4">
        <f t="shared" ref="M411:M422" ca="1" si="182">IF(I411="","",TODAY()-I411)</f>
        <v>979</v>
      </c>
      <c r="N411" s="5" t="str">
        <f t="shared" ref="N411:N422" si="183">IF(L411="","",VLOOKUP(L411,$B$2:$E$8,4,0))</f>
        <v>ADENIYI/AYO</v>
      </c>
      <c r="O411" s="5" t="str">
        <f t="shared" ref="O411:O422" ca="1" si="184">IF(B411="","",IF(AND(L411="FSL to FSL",M411&lt;=3),"Within Aging",IF(AND(L411="NTS - FSL to Log",M411&lt;=3),"Within Aging",IF(AND(L411="Defective From FSL to Log",M411&lt;=3),"Within Aging",IF(AND(L411="Defective CE Transit to Log",M411&lt;=7),"Within Aging",IF(AND(L411="OBF - CE transit to Log",M411&lt;=7),"Within Aging",IF(AND(L411="Good CE transit to Log",L411&lt;=3),"Within Aging",IF(AND(L411="Good Transit to CE",L411&lt;=3),"Within Aging","Over due"))))))))</f>
        <v>Over due</v>
      </c>
      <c r="P411" s="23">
        <f t="shared" ref="P411:P422" si="185">G411/F$10</f>
        <v>365.03237170596395</v>
      </c>
      <c r="Q411" t="str">
        <f t="shared" ref="Q411:Q422" si="186">IF(AND(C411="N",P411&lt;=5),"Expense Part","Non Expense Part")</f>
        <v>Non Expense Part</v>
      </c>
    </row>
    <row r="412" spans="1:17" x14ac:dyDescent="0.35">
      <c r="A412" s="62" t="s">
        <v>333</v>
      </c>
      <c r="B412" s="62" t="s">
        <v>134</v>
      </c>
      <c r="C412" s="62" t="s">
        <v>8</v>
      </c>
      <c r="D412" s="62" t="s">
        <v>9</v>
      </c>
      <c r="E412" s="62" t="s">
        <v>18</v>
      </c>
      <c r="F412" s="63">
        <v>1</v>
      </c>
      <c r="G412" s="64">
        <v>124886.85</v>
      </c>
      <c r="H412" s="64">
        <v>0</v>
      </c>
      <c r="I412" s="69">
        <v>43991</v>
      </c>
      <c r="J412" s="2">
        <f t="shared" si="179"/>
        <v>124886.85</v>
      </c>
      <c r="K412" s="3">
        <f t="shared" si="180"/>
        <v>346.42676837725384</v>
      </c>
      <c r="L412" s="4" t="str">
        <f t="shared" si="181"/>
        <v>Defective CE Transit to Log</v>
      </c>
      <c r="M412" s="4">
        <f t="shared" ca="1" si="182"/>
        <v>980</v>
      </c>
      <c r="N412" s="5" t="str">
        <f t="shared" si="183"/>
        <v>ADENIYI/AYO</v>
      </c>
      <c r="O412" s="5" t="str">
        <f t="shared" ca="1" si="184"/>
        <v>Over due</v>
      </c>
      <c r="P412" s="23">
        <f t="shared" si="185"/>
        <v>346.42676837725384</v>
      </c>
      <c r="Q412" t="str">
        <f t="shared" si="186"/>
        <v>Non Expense Part</v>
      </c>
    </row>
    <row r="413" spans="1:17" x14ac:dyDescent="0.35">
      <c r="A413" s="62" t="s">
        <v>333</v>
      </c>
      <c r="B413" s="62" t="s">
        <v>184</v>
      </c>
      <c r="C413" s="62" t="s">
        <v>8</v>
      </c>
      <c r="D413" s="62" t="s">
        <v>9</v>
      </c>
      <c r="E413" s="62" t="s">
        <v>185</v>
      </c>
      <c r="F413" s="63">
        <v>1</v>
      </c>
      <c r="G413" s="64">
        <v>87225.94</v>
      </c>
      <c r="H413" s="64">
        <v>0</v>
      </c>
      <c r="I413" s="69">
        <v>43906</v>
      </c>
      <c r="J413" s="2">
        <f t="shared" si="179"/>
        <v>87225.94</v>
      </c>
      <c r="K413" s="3">
        <f t="shared" si="180"/>
        <v>241.95822468793344</v>
      </c>
      <c r="L413" s="4" t="str">
        <f t="shared" si="181"/>
        <v>Defective CE Transit to Log</v>
      </c>
      <c r="M413" s="4">
        <f t="shared" ca="1" si="182"/>
        <v>1065</v>
      </c>
      <c r="N413" s="5" t="str">
        <f t="shared" si="183"/>
        <v>ADENIYI/AYO</v>
      </c>
      <c r="O413" s="5" t="str">
        <f t="shared" ca="1" si="184"/>
        <v>Over due</v>
      </c>
      <c r="P413" s="23">
        <f t="shared" si="185"/>
        <v>241.95822468793344</v>
      </c>
      <c r="Q413" t="str">
        <f t="shared" si="186"/>
        <v>Non Expense Part</v>
      </c>
    </row>
    <row r="414" spans="1:17" x14ac:dyDescent="0.35">
      <c r="A414" s="62" t="s">
        <v>87</v>
      </c>
      <c r="B414" s="62" t="s">
        <v>309</v>
      </c>
      <c r="C414" s="62" t="s">
        <v>8</v>
      </c>
      <c r="D414" s="62" t="s">
        <v>9</v>
      </c>
      <c r="E414" s="62" t="s">
        <v>310</v>
      </c>
      <c r="F414" s="63">
        <v>1</v>
      </c>
      <c r="G414" s="64">
        <v>228911.21</v>
      </c>
      <c r="H414" s="64">
        <v>0</v>
      </c>
      <c r="I414" s="69">
        <v>43920</v>
      </c>
      <c r="J414" s="2">
        <f t="shared" si="179"/>
        <v>228911.21</v>
      </c>
      <c r="K414" s="3">
        <f t="shared" si="180"/>
        <v>634.98255201109566</v>
      </c>
      <c r="L414" s="4" t="str">
        <f t="shared" si="181"/>
        <v>Defective CE Transit to Log</v>
      </c>
      <c r="M414" s="4">
        <f t="shared" ca="1" si="182"/>
        <v>1051</v>
      </c>
      <c r="N414" s="5" t="str">
        <f t="shared" si="183"/>
        <v>ADENIYI/AYO</v>
      </c>
      <c r="O414" s="5" t="str">
        <f t="shared" ca="1" si="184"/>
        <v>Over due</v>
      </c>
      <c r="P414" s="23">
        <f t="shared" si="185"/>
        <v>634.98255201109566</v>
      </c>
      <c r="Q414" t="str">
        <f t="shared" si="186"/>
        <v>Non Expense Part</v>
      </c>
    </row>
    <row r="415" spans="1:17" x14ac:dyDescent="0.35">
      <c r="A415" s="62" t="s">
        <v>87</v>
      </c>
      <c r="B415" s="62" t="s">
        <v>376</v>
      </c>
      <c r="C415" s="62" t="s">
        <v>8</v>
      </c>
      <c r="D415" s="62" t="s">
        <v>9</v>
      </c>
      <c r="E415" s="62" t="s">
        <v>377</v>
      </c>
      <c r="F415" s="63">
        <v>1</v>
      </c>
      <c r="G415" s="64">
        <v>199711</v>
      </c>
      <c r="H415" s="64">
        <v>0</v>
      </c>
      <c r="I415" s="69">
        <v>43986</v>
      </c>
      <c r="J415" s="2">
        <f t="shared" si="179"/>
        <v>199711</v>
      </c>
      <c r="K415" s="3">
        <f t="shared" si="180"/>
        <v>553.98335644937583</v>
      </c>
      <c r="L415" s="4" t="str">
        <f t="shared" si="181"/>
        <v>Defective CE Transit to Log</v>
      </c>
      <c r="M415" s="4">
        <f t="shared" ca="1" si="182"/>
        <v>985</v>
      </c>
      <c r="N415" s="5" t="str">
        <f t="shared" si="183"/>
        <v>ADENIYI/AYO</v>
      </c>
      <c r="O415" s="5" t="str">
        <f t="shared" ca="1" si="184"/>
        <v>Over due</v>
      </c>
      <c r="P415" s="23">
        <f t="shared" si="185"/>
        <v>553.98335644937583</v>
      </c>
      <c r="Q415" t="str">
        <f t="shared" si="186"/>
        <v>Non Expense Part</v>
      </c>
    </row>
    <row r="416" spans="1:17" x14ac:dyDescent="0.35">
      <c r="A416" s="62" t="s">
        <v>87</v>
      </c>
      <c r="B416" s="62" t="s">
        <v>140</v>
      </c>
      <c r="C416" s="62" t="s">
        <v>8</v>
      </c>
      <c r="D416" s="62" t="s">
        <v>9</v>
      </c>
      <c r="E416" s="62" t="s">
        <v>13</v>
      </c>
      <c r="F416" s="63">
        <v>1</v>
      </c>
      <c r="G416" s="64">
        <v>137664.66</v>
      </c>
      <c r="H416" s="64">
        <v>0.121</v>
      </c>
      <c r="I416" s="69">
        <v>43956</v>
      </c>
      <c r="J416" s="2">
        <f t="shared" si="179"/>
        <v>137664.66</v>
      </c>
      <c r="K416" s="3">
        <f t="shared" si="180"/>
        <v>381.87179195561725</v>
      </c>
      <c r="L416" s="4" t="str">
        <f t="shared" si="181"/>
        <v>Defective CE Transit to Log</v>
      </c>
      <c r="M416" s="4">
        <f t="shared" ca="1" si="182"/>
        <v>1015</v>
      </c>
      <c r="N416" s="5" t="str">
        <f t="shared" si="183"/>
        <v>ADENIYI/AYO</v>
      </c>
      <c r="O416" s="5" t="str">
        <f t="shared" ca="1" si="184"/>
        <v>Over due</v>
      </c>
      <c r="P416" s="23">
        <f t="shared" si="185"/>
        <v>381.8714563106796</v>
      </c>
      <c r="Q416" t="str">
        <f t="shared" si="186"/>
        <v>Non Expense Part</v>
      </c>
    </row>
    <row r="417" spans="1:17" x14ac:dyDescent="0.35">
      <c r="A417" s="62" t="s">
        <v>87</v>
      </c>
      <c r="B417" s="62" t="s">
        <v>143</v>
      </c>
      <c r="C417" s="62" t="s">
        <v>8</v>
      </c>
      <c r="D417" s="62" t="s">
        <v>9</v>
      </c>
      <c r="E417" s="62" t="s">
        <v>27</v>
      </c>
      <c r="F417" s="63">
        <v>3</v>
      </c>
      <c r="G417" s="64">
        <v>121673.47</v>
      </c>
      <c r="H417" s="64">
        <v>0</v>
      </c>
      <c r="I417" s="69">
        <v>43992</v>
      </c>
      <c r="J417" s="2">
        <f t="shared" si="179"/>
        <v>365020.41000000003</v>
      </c>
      <c r="K417" s="3">
        <f t="shared" si="180"/>
        <v>1012.5392787794731</v>
      </c>
      <c r="L417" s="4" t="str">
        <f t="shared" si="181"/>
        <v>Defective CE Transit to Log</v>
      </c>
      <c r="M417" s="4">
        <f t="shared" ca="1" si="182"/>
        <v>979</v>
      </c>
      <c r="N417" s="5" t="str">
        <f t="shared" si="183"/>
        <v>ADENIYI/AYO</v>
      </c>
      <c r="O417" s="5" t="str">
        <f t="shared" ca="1" si="184"/>
        <v>Over due</v>
      </c>
      <c r="P417" s="23">
        <f t="shared" si="185"/>
        <v>337.51309292649097</v>
      </c>
      <c r="Q417" t="str">
        <f t="shared" si="186"/>
        <v>Non Expense Part</v>
      </c>
    </row>
    <row r="418" spans="1:17" x14ac:dyDescent="0.35">
      <c r="A418" s="62" t="s">
        <v>87</v>
      </c>
      <c r="B418" s="62" t="s">
        <v>134</v>
      </c>
      <c r="C418" s="62" t="s">
        <v>8</v>
      </c>
      <c r="D418" s="62" t="s">
        <v>9</v>
      </c>
      <c r="E418" s="62" t="s">
        <v>18</v>
      </c>
      <c r="F418" s="63">
        <v>3</v>
      </c>
      <c r="G418" s="64">
        <v>124886.85</v>
      </c>
      <c r="H418" s="64">
        <v>0</v>
      </c>
      <c r="I418" s="69">
        <v>43993</v>
      </c>
      <c r="J418" s="2">
        <f t="shared" si="179"/>
        <v>374660.55000000005</v>
      </c>
      <c r="K418" s="3">
        <f t="shared" si="180"/>
        <v>1039.2803051317617</v>
      </c>
      <c r="L418" s="4" t="str">
        <f t="shared" si="181"/>
        <v>Defective CE Transit to Log</v>
      </c>
      <c r="M418" s="4">
        <f t="shared" ca="1" si="182"/>
        <v>978</v>
      </c>
      <c r="N418" s="5" t="str">
        <f t="shared" si="183"/>
        <v>ADENIYI/AYO</v>
      </c>
      <c r="O418" s="5" t="str">
        <f t="shared" ca="1" si="184"/>
        <v>Over due</v>
      </c>
      <c r="P418" s="23">
        <f t="shared" si="185"/>
        <v>346.42676837725384</v>
      </c>
      <c r="Q418" t="str">
        <f t="shared" si="186"/>
        <v>Non Expense Part</v>
      </c>
    </row>
    <row r="419" spans="1:17" x14ac:dyDescent="0.35">
      <c r="A419" s="62" t="s">
        <v>87</v>
      </c>
      <c r="B419" s="62" t="s">
        <v>147</v>
      </c>
      <c r="C419" s="62" t="s">
        <v>8</v>
      </c>
      <c r="D419" s="62" t="s">
        <v>9</v>
      </c>
      <c r="E419" s="62" t="s">
        <v>14</v>
      </c>
      <c r="F419" s="63">
        <v>1</v>
      </c>
      <c r="G419" s="64">
        <v>94734.66</v>
      </c>
      <c r="H419" s="64">
        <v>0.03</v>
      </c>
      <c r="I419" s="69">
        <v>43920</v>
      </c>
      <c r="J419" s="2">
        <f t="shared" si="179"/>
        <v>94734.66</v>
      </c>
      <c r="K419" s="3">
        <f t="shared" si="180"/>
        <v>262.78693481276008</v>
      </c>
      <c r="L419" s="4" t="str">
        <f t="shared" si="181"/>
        <v>Defective CE Transit to Log</v>
      </c>
      <c r="M419" s="4">
        <f t="shared" ca="1" si="182"/>
        <v>1051</v>
      </c>
      <c r="N419" s="5" t="str">
        <f t="shared" si="183"/>
        <v>ADENIYI/AYO</v>
      </c>
      <c r="O419" s="5" t="str">
        <f t="shared" ca="1" si="184"/>
        <v>Over due</v>
      </c>
      <c r="P419" s="23">
        <f t="shared" si="185"/>
        <v>262.78685159500696</v>
      </c>
      <c r="Q419" t="str">
        <f t="shared" si="186"/>
        <v>Non Expense Part</v>
      </c>
    </row>
    <row r="420" spans="1:17" x14ac:dyDescent="0.35">
      <c r="A420" s="62" t="s">
        <v>87</v>
      </c>
      <c r="B420" s="62" t="s">
        <v>130</v>
      </c>
      <c r="C420" s="62" t="s">
        <v>8</v>
      </c>
      <c r="D420" s="62" t="s">
        <v>9</v>
      </c>
      <c r="E420" s="62" t="s">
        <v>11</v>
      </c>
      <c r="F420" s="63">
        <v>2</v>
      </c>
      <c r="G420" s="64">
        <v>102960.99</v>
      </c>
      <c r="H420" s="64">
        <v>0</v>
      </c>
      <c r="I420" s="69">
        <v>43881</v>
      </c>
      <c r="J420" s="2">
        <f t="shared" si="179"/>
        <v>205921.98</v>
      </c>
      <c r="K420" s="3">
        <f t="shared" si="180"/>
        <v>571.21214979195565</v>
      </c>
      <c r="L420" s="4" t="str">
        <f t="shared" si="181"/>
        <v>Defective CE Transit to Log</v>
      </c>
      <c r="M420" s="4">
        <f t="shared" ca="1" si="182"/>
        <v>1090</v>
      </c>
      <c r="N420" s="5" t="str">
        <f t="shared" si="183"/>
        <v>ADENIYI/AYO</v>
      </c>
      <c r="O420" s="5" t="str">
        <f t="shared" ca="1" si="184"/>
        <v>Over due</v>
      </c>
      <c r="P420" s="23">
        <f t="shared" si="185"/>
        <v>285.60607489597783</v>
      </c>
      <c r="Q420" t="str">
        <f t="shared" si="186"/>
        <v>Non Expense Part</v>
      </c>
    </row>
    <row r="421" spans="1:17" x14ac:dyDescent="0.35">
      <c r="A421" s="62" t="s">
        <v>87</v>
      </c>
      <c r="B421" s="62" t="s">
        <v>184</v>
      </c>
      <c r="C421" s="62" t="s">
        <v>8</v>
      </c>
      <c r="D421" s="62" t="s">
        <v>9</v>
      </c>
      <c r="E421" s="62" t="s">
        <v>185</v>
      </c>
      <c r="F421" s="63">
        <v>1</v>
      </c>
      <c r="G421" s="64">
        <v>87225.94</v>
      </c>
      <c r="H421" s="64">
        <v>0</v>
      </c>
      <c r="I421" s="69">
        <v>43910</v>
      </c>
      <c r="J421" s="2">
        <f t="shared" si="179"/>
        <v>87225.94</v>
      </c>
      <c r="K421" s="3">
        <f t="shared" si="180"/>
        <v>241.95822468793344</v>
      </c>
      <c r="L421" s="4" t="str">
        <f t="shared" si="181"/>
        <v>Defective CE Transit to Log</v>
      </c>
      <c r="M421" s="4">
        <f t="shared" ca="1" si="182"/>
        <v>1061</v>
      </c>
      <c r="N421" s="5" t="str">
        <f t="shared" si="183"/>
        <v>ADENIYI/AYO</v>
      </c>
      <c r="O421" s="5" t="str">
        <f t="shared" ca="1" si="184"/>
        <v>Over due</v>
      </c>
      <c r="P421" s="23">
        <f t="shared" si="185"/>
        <v>241.95822468793344</v>
      </c>
      <c r="Q421" t="str">
        <f t="shared" si="186"/>
        <v>Non Expense Part</v>
      </c>
    </row>
    <row r="422" spans="1:17" x14ac:dyDescent="0.35">
      <c r="A422" s="62" t="s">
        <v>87</v>
      </c>
      <c r="B422" s="62" t="s">
        <v>193</v>
      </c>
      <c r="C422" s="62" t="s">
        <v>8</v>
      </c>
      <c r="D422" s="62" t="s">
        <v>9</v>
      </c>
      <c r="E422" s="62" t="s">
        <v>32</v>
      </c>
      <c r="F422" s="63">
        <v>2</v>
      </c>
      <c r="G422" s="64">
        <v>137097.72</v>
      </c>
      <c r="H422" s="64">
        <v>0</v>
      </c>
      <c r="I422" s="69">
        <v>43955</v>
      </c>
      <c r="J422" s="2">
        <f t="shared" si="179"/>
        <v>274195.44</v>
      </c>
      <c r="K422" s="3">
        <f t="shared" si="180"/>
        <v>760.59761442441049</v>
      </c>
      <c r="L422" s="4" t="str">
        <f t="shared" si="181"/>
        <v>Defective CE Transit to Log</v>
      </c>
      <c r="M422" s="4">
        <f t="shared" ca="1" si="182"/>
        <v>1016</v>
      </c>
      <c r="N422" s="5" t="str">
        <f t="shared" si="183"/>
        <v>ADENIYI/AYO</v>
      </c>
      <c r="O422" s="5" t="str">
        <f t="shared" ca="1" si="184"/>
        <v>Over due</v>
      </c>
      <c r="P422" s="23">
        <f t="shared" si="185"/>
        <v>380.29880721220525</v>
      </c>
      <c r="Q422" t="str">
        <f t="shared" si="186"/>
        <v>Non Expense Part</v>
      </c>
    </row>
    <row r="423" spans="1:17" x14ac:dyDescent="0.35">
      <c r="A423" s="62" t="s">
        <v>87</v>
      </c>
      <c r="B423" s="62" t="s">
        <v>209</v>
      </c>
      <c r="C423" s="62" t="s">
        <v>8</v>
      </c>
      <c r="D423" s="62" t="s">
        <v>9</v>
      </c>
      <c r="E423" s="62" t="s">
        <v>210</v>
      </c>
      <c r="F423" s="63">
        <v>1</v>
      </c>
      <c r="G423" s="64">
        <v>61860.54</v>
      </c>
      <c r="H423" s="64">
        <v>0</v>
      </c>
      <c r="I423" s="69">
        <v>43920</v>
      </c>
      <c r="J423" s="2">
        <f t="shared" ref="J423:J464" si="187">F423*G423</f>
        <v>61860.54</v>
      </c>
      <c r="K423" s="3">
        <f t="shared" ref="K423:K464" si="188">IF(J423="",(H423/$F$10),((J423+H423)/$F$10))</f>
        <v>171.59650485436893</v>
      </c>
      <c r="L423" s="4" t="str">
        <f t="shared" ref="L423:L464" si="189">IF(A423="","",IF(LEFT(A423,1)="T","Good Transit to CE",IF(LEFT(A423,4)="DEF4","Defective From FSL to Log",IF(LEFT(A423,2)="00","FSL to FSL",IF(OR(LEFT(A423,1)="0",LEFT(A423,1)="O"),"OBF - CE transit to Log",IF(LEFT(A423,1)="D","Defective CE Transit to Log",IF(LEFT(A423,1)="G","Good CE transit to Log",IF(A423="WH1","NTS - FSL to Log","FSL to FSL"))))))))</f>
        <v>Defective CE Transit to Log</v>
      </c>
      <c r="M423" s="4">
        <f t="shared" ref="M423:M464" ca="1" si="190">IF(I423="","",TODAY()-I423)</f>
        <v>1051</v>
      </c>
      <c r="N423" s="5" t="str">
        <f t="shared" ref="N423:N464" si="191">IF(L423="","",VLOOKUP(L423,$B$2:$E$8,4,0))</f>
        <v>ADENIYI/AYO</v>
      </c>
      <c r="O423" s="5" t="str">
        <f t="shared" ref="O423:O464" ca="1" si="192">IF(B423="","",IF(AND(L423="FSL to FSL",M423&lt;=3),"Within Aging",IF(AND(L423="NTS - FSL to Log",M423&lt;=3),"Within Aging",IF(AND(L423="Defective From FSL to Log",M423&lt;=3),"Within Aging",IF(AND(L423="Defective CE Transit to Log",M423&lt;=7),"Within Aging",IF(AND(L423="OBF - CE transit to Log",M423&lt;=7),"Within Aging",IF(AND(L423="Good CE transit to Log",L423&lt;=3),"Within Aging",IF(AND(L423="Good Transit to CE",L423&lt;=3),"Within Aging","Over due"))))))))</f>
        <v>Over due</v>
      </c>
      <c r="P423" s="23">
        <f t="shared" ref="P423:P464" si="193">G423/F$10</f>
        <v>171.59650485436893</v>
      </c>
      <c r="Q423" t="str">
        <f t="shared" ref="Q423:Q464" si="194">IF(AND(C423="N",P423&lt;=5),"Expense Part","Non Expense Part")</f>
        <v>Non Expense Part</v>
      </c>
    </row>
    <row r="424" spans="1:17" x14ac:dyDescent="0.35">
      <c r="A424" s="62" t="s">
        <v>88</v>
      </c>
      <c r="B424" s="62" t="s">
        <v>149</v>
      </c>
      <c r="C424" s="62" t="s">
        <v>8</v>
      </c>
      <c r="D424" s="62" t="s">
        <v>9</v>
      </c>
      <c r="E424" s="62" t="s">
        <v>14</v>
      </c>
      <c r="F424" s="63">
        <v>1</v>
      </c>
      <c r="G424" s="64">
        <v>155657.12</v>
      </c>
      <c r="H424" s="64">
        <v>3.9E-2</v>
      </c>
      <c r="I424" s="69">
        <v>43993</v>
      </c>
      <c r="J424" s="2">
        <f t="shared" si="187"/>
        <v>155657.12</v>
      </c>
      <c r="K424" s="3">
        <f t="shared" si="188"/>
        <v>431.78130097087376</v>
      </c>
      <c r="L424" s="4" t="str">
        <f t="shared" si="189"/>
        <v>Defective CE Transit to Log</v>
      </c>
      <c r="M424" s="4">
        <f t="shared" ca="1" si="190"/>
        <v>978</v>
      </c>
      <c r="N424" s="5" t="str">
        <f t="shared" si="191"/>
        <v>ADENIYI/AYO</v>
      </c>
      <c r="O424" s="5" t="str">
        <f t="shared" ca="1" si="192"/>
        <v>Over due</v>
      </c>
      <c r="P424" s="23">
        <f t="shared" si="193"/>
        <v>431.78119278779474</v>
      </c>
      <c r="Q424" t="str">
        <f t="shared" si="194"/>
        <v>Non Expense Part</v>
      </c>
    </row>
    <row r="425" spans="1:17" x14ac:dyDescent="0.35">
      <c r="A425" s="62" t="s">
        <v>88</v>
      </c>
      <c r="B425" s="62" t="s">
        <v>134</v>
      </c>
      <c r="C425" s="62" t="s">
        <v>8</v>
      </c>
      <c r="D425" s="62" t="s">
        <v>9</v>
      </c>
      <c r="E425" s="62" t="s">
        <v>18</v>
      </c>
      <c r="F425" s="63">
        <v>2</v>
      </c>
      <c r="G425" s="64">
        <v>124886.85</v>
      </c>
      <c r="H425" s="64">
        <v>0</v>
      </c>
      <c r="I425" s="69">
        <v>43991</v>
      </c>
      <c r="J425" s="2">
        <f t="shared" si="187"/>
        <v>249773.7</v>
      </c>
      <c r="K425" s="3">
        <f t="shared" si="188"/>
        <v>692.85353675450767</v>
      </c>
      <c r="L425" s="4" t="str">
        <f t="shared" si="189"/>
        <v>Defective CE Transit to Log</v>
      </c>
      <c r="M425" s="4">
        <f t="shared" ca="1" si="190"/>
        <v>980</v>
      </c>
      <c r="N425" s="5" t="str">
        <f t="shared" si="191"/>
        <v>ADENIYI/AYO</v>
      </c>
      <c r="O425" s="5" t="str">
        <f t="shared" ca="1" si="192"/>
        <v>Over due</v>
      </c>
      <c r="P425" s="23">
        <f t="shared" si="193"/>
        <v>346.42676837725384</v>
      </c>
      <c r="Q425" t="str">
        <f t="shared" si="194"/>
        <v>Non Expense Part</v>
      </c>
    </row>
    <row r="426" spans="1:17" x14ac:dyDescent="0.35">
      <c r="A426" s="62" t="s">
        <v>88</v>
      </c>
      <c r="B426" s="62" t="s">
        <v>171</v>
      </c>
      <c r="C426" s="62" t="s">
        <v>8</v>
      </c>
      <c r="D426" s="62" t="s">
        <v>9</v>
      </c>
      <c r="E426" s="62" t="s">
        <v>111</v>
      </c>
      <c r="F426" s="63">
        <v>1</v>
      </c>
      <c r="G426" s="64">
        <v>90133.5</v>
      </c>
      <c r="H426" s="64">
        <v>0</v>
      </c>
      <c r="I426" s="69">
        <v>43986</v>
      </c>
      <c r="J426" s="2">
        <f t="shared" si="187"/>
        <v>90133.5</v>
      </c>
      <c r="K426" s="3">
        <f t="shared" si="188"/>
        <v>250.02357836338419</v>
      </c>
      <c r="L426" s="4" t="str">
        <f t="shared" si="189"/>
        <v>Defective CE Transit to Log</v>
      </c>
      <c r="M426" s="4">
        <f t="shared" ca="1" si="190"/>
        <v>985</v>
      </c>
      <c r="N426" s="5" t="str">
        <f t="shared" si="191"/>
        <v>ADENIYI/AYO</v>
      </c>
      <c r="O426" s="5" t="str">
        <f t="shared" ca="1" si="192"/>
        <v>Over due</v>
      </c>
      <c r="P426" s="23">
        <f t="shared" si="193"/>
        <v>250.02357836338419</v>
      </c>
      <c r="Q426" t="str">
        <f t="shared" si="194"/>
        <v>Non Expense Part</v>
      </c>
    </row>
    <row r="427" spans="1:17" x14ac:dyDescent="0.35">
      <c r="A427" s="62" t="s">
        <v>88</v>
      </c>
      <c r="B427" s="62" t="s">
        <v>154</v>
      </c>
      <c r="C427" s="62" t="s">
        <v>8</v>
      </c>
      <c r="D427" s="62" t="s">
        <v>9</v>
      </c>
      <c r="E427" s="62" t="s">
        <v>42</v>
      </c>
      <c r="F427" s="63">
        <v>1</v>
      </c>
      <c r="G427" s="64">
        <v>41454.54</v>
      </c>
      <c r="H427" s="64">
        <v>0</v>
      </c>
      <c r="I427" s="69">
        <v>43921</v>
      </c>
      <c r="J427" s="2">
        <f t="shared" si="187"/>
        <v>41454.54</v>
      </c>
      <c r="K427" s="3">
        <f t="shared" si="188"/>
        <v>114.9917891816921</v>
      </c>
      <c r="L427" s="4" t="str">
        <f t="shared" si="189"/>
        <v>Defective CE Transit to Log</v>
      </c>
      <c r="M427" s="4">
        <f t="shared" ca="1" si="190"/>
        <v>1050</v>
      </c>
      <c r="N427" s="5" t="str">
        <f t="shared" si="191"/>
        <v>ADENIYI/AYO</v>
      </c>
      <c r="O427" s="5" t="str">
        <f t="shared" ca="1" si="192"/>
        <v>Over due</v>
      </c>
      <c r="P427" s="23">
        <f t="shared" si="193"/>
        <v>114.9917891816921</v>
      </c>
      <c r="Q427" t="str">
        <f t="shared" si="194"/>
        <v>Non Expense Part</v>
      </c>
    </row>
    <row r="428" spans="1:17" x14ac:dyDescent="0.35">
      <c r="A428" s="62" t="s">
        <v>89</v>
      </c>
      <c r="B428" s="62" t="s">
        <v>139</v>
      </c>
      <c r="C428" s="62" t="s">
        <v>8</v>
      </c>
      <c r="D428" s="62" t="s">
        <v>9</v>
      </c>
      <c r="E428" s="62" t="s">
        <v>14</v>
      </c>
      <c r="F428" s="63">
        <v>1</v>
      </c>
      <c r="G428" s="64">
        <v>152736.19</v>
      </c>
      <c r="H428" s="64">
        <v>1.7000000000000001E-2</v>
      </c>
      <c r="I428" s="69">
        <v>43872</v>
      </c>
      <c r="J428" s="2">
        <f t="shared" si="187"/>
        <v>152736.19</v>
      </c>
      <c r="K428" s="3">
        <f t="shared" si="188"/>
        <v>423.67879889042996</v>
      </c>
      <c r="L428" s="4" t="str">
        <f t="shared" si="189"/>
        <v>Defective CE Transit to Log</v>
      </c>
      <c r="M428" s="4">
        <f t="shared" ca="1" si="190"/>
        <v>1099</v>
      </c>
      <c r="N428" s="5" t="str">
        <f t="shared" si="191"/>
        <v>ADENIYI/AYO</v>
      </c>
      <c r="O428" s="5" t="str">
        <f t="shared" ca="1" si="192"/>
        <v>Over due</v>
      </c>
      <c r="P428" s="23">
        <f t="shared" si="193"/>
        <v>423.67875173370322</v>
      </c>
      <c r="Q428" t="str">
        <f t="shared" si="194"/>
        <v>Non Expense Part</v>
      </c>
    </row>
    <row r="429" spans="1:17" x14ac:dyDescent="0.35">
      <c r="A429" s="62" t="s">
        <v>89</v>
      </c>
      <c r="B429" s="62" t="s">
        <v>134</v>
      </c>
      <c r="C429" s="62" t="s">
        <v>8</v>
      </c>
      <c r="D429" s="62" t="s">
        <v>9</v>
      </c>
      <c r="E429" s="62" t="s">
        <v>18</v>
      </c>
      <c r="F429" s="63">
        <v>1</v>
      </c>
      <c r="G429" s="64">
        <v>124886.85</v>
      </c>
      <c r="H429" s="64">
        <v>0</v>
      </c>
      <c r="I429" s="69">
        <v>43973</v>
      </c>
      <c r="J429" s="2">
        <f t="shared" si="187"/>
        <v>124886.85</v>
      </c>
      <c r="K429" s="3">
        <f t="shared" si="188"/>
        <v>346.42676837725384</v>
      </c>
      <c r="L429" s="4" t="str">
        <f t="shared" si="189"/>
        <v>Defective CE Transit to Log</v>
      </c>
      <c r="M429" s="4">
        <f t="shared" ca="1" si="190"/>
        <v>998</v>
      </c>
      <c r="N429" s="5" t="str">
        <f t="shared" si="191"/>
        <v>ADENIYI/AYO</v>
      </c>
      <c r="O429" s="5" t="str">
        <f t="shared" ca="1" si="192"/>
        <v>Over due</v>
      </c>
      <c r="P429" s="23">
        <f t="shared" si="193"/>
        <v>346.42676837725384</v>
      </c>
      <c r="Q429" t="str">
        <f t="shared" si="194"/>
        <v>Non Expense Part</v>
      </c>
    </row>
    <row r="430" spans="1:17" x14ac:dyDescent="0.35">
      <c r="A430" s="62" t="s">
        <v>89</v>
      </c>
      <c r="B430" s="62" t="s">
        <v>227</v>
      </c>
      <c r="C430" s="62" t="s">
        <v>8</v>
      </c>
      <c r="D430" s="62" t="s">
        <v>9</v>
      </c>
      <c r="E430" s="62" t="s">
        <v>228</v>
      </c>
      <c r="F430" s="63">
        <v>1</v>
      </c>
      <c r="G430" s="64">
        <v>17237.07</v>
      </c>
      <c r="H430" s="64">
        <v>0</v>
      </c>
      <c r="I430" s="69">
        <v>43987</v>
      </c>
      <c r="J430" s="2">
        <f t="shared" si="187"/>
        <v>17237.07</v>
      </c>
      <c r="K430" s="3">
        <f t="shared" si="188"/>
        <v>47.814341192787793</v>
      </c>
      <c r="L430" s="4" t="str">
        <f t="shared" si="189"/>
        <v>Defective CE Transit to Log</v>
      </c>
      <c r="M430" s="4">
        <f t="shared" ca="1" si="190"/>
        <v>984</v>
      </c>
      <c r="N430" s="5" t="str">
        <f t="shared" si="191"/>
        <v>ADENIYI/AYO</v>
      </c>
      <c r="O430" s="5" t="str">
        <f t="shared" ca="1" si="192"/>
        <v>Over due</v>
      </c>
      <c r="P430" s="23">
        <f t="shared" si="193"/>
        <v>47.814341192787793</v>
      </c>
      <c r="Q430" t="str">
        <f t="shared" si="194"/>
        <v>Non Expense Part</v>
      </c>
    </row>
    <row r="431" spans="1:17" x14ac:dyDescent="0.35">
      <c r="A431" s="62" t="s">
        <v>89</v>
      </c>
      <c r="B431" s="62" t="s">
        <v>130</v>
      </c>
      <c r="C431" s="62" t="s">
        <v>8</v>
      </c>
      <c r="D431" s="62" t="s">
        <v>9</v>
      </c>
      <c r="E431" s="62" t="s">
        <v>11</v>
      </c>
      <c r="F431" s="63">
        <v>1</v>
      </c>
      <c r="G431" s="64">
        <v>102960.99</v>
      </c>
      <c r="H431" s="64">
        <v>0</v>
      </c>
      <c r="I431" s="69">
        <v>43978</v>
      </c>
      <c r="J431" s="2">
        <f t="shared" si="187"/>
        <v>102960.99</v>
      </c>
      <c r="K431" s="3">
        <f t="shared" si="188"/>
        <v>285.60607489597783</v>
      </c>
      <c r="L431" s="4" t="str">
        <f t="shared" si="189"/>
        <v>Defective CE Transit to Log</v>
      </c>
      <c r="M431" s="4">
        <f t="shared" ca="1" si="190"/>
        <v>993</v>
      </c>
      <c r="N431" s="5" t="str">
        <f t="shared" si="191"/>
        <v>ADENIYI/AYO</v>
      </c>
      <c r="O431" s="5" t="str">
        <f t="shared" ca="1" si="192"/>
        <v>Over due</v>
      </c>
      <c r="P431" s="23">
        <f t="shared" si="193"/>
        <v>285.60607489597783</v>
      </c>
      <c r="Q431" t="str">
        <f t="shared" si="194"/>
        <v>Non Expense Part</v>
      </c>
    </row>
    <row r="432" spans="1:17" x14ac:dyDescent="0.35">
      <c r="A432" s="62" t="s">
        <v>89</v>
      </c>
      <c r="B432" s="62" t="s">
        <v>150</v>
      </c>
      <c r="C432" s="62" t="s">
        <v>8</v>
      </c>
      <c r="D432" s="62" t="s">
        <v>9</v>
      </c>
      <c r="E432" s="62" t="s">
        <v>34</v>
      </c>
      <c r="F432" s="63">
        <v>1</v>
      </c>
      <c r="G432" s="64">
        <v>47084.11</v>
      </c>
      <c r="H432" s="64">
        <v>0</v>
      </c>
      <c r="I432" s="69">
        <v>43857</v>
      </c>
      <c r="J432" s="2">
        <f t="shared" si="187"/>
        <v>47084.11</v>
      </c>
      <c r="K432" s="3">
        <f t="shared" si="188"/>
        <v>130.60779472954229</v>
      </c>
      <c r="L432" s="4" t="str">
        <f t="shared" si="189"/>
        <v>Defective CE Transit to Log</v>
      </c>
      <c r="M432" s="4">
        <f t="shared" ca="1" si="190"/>
        <v>1114</v>
      </c>
      <c r="N432" s="5" t="str">
        <f t="shared" si="191"/>
        <v>ADENIYI/AYO</v>
      </c>
      <c r="O432" s="5" t="str">
        <f t="shared" ca="1" si="192"/>
        <v>Over due</v>
      </c>
      <c r="P432" s="23">
        <f t="shared" si="193"/>
        <v>130.60779472954229</v>
      </c>
      <c r="Q432" t="str">
        <f t="shared" si="194"/>
        <v>Non Expense Part</v>
      </c>
    </row>
    <row r="433" spans="1:17" x14ac:dyDescent="0.35">
      <c r="A433" s="62" t="s">
        <v>89</v>
      </c>
      <c r="B433" s="62" t="s">
        <v>184</v>
      </c>
      <c r="C433" s="62" t="s">
        <v>8</v>
      </c>
      <c r="D433" s="62" t="s">
        <v>9</v>
      </c>
      <c r="E433" s="62" t="s">
        <v>185</v>
      </c>
      <c r="F433" s="63">
        <v>1</v>
      </c>
      <c r="G433" s="64">
        <v>87225.94</v>
      </c>
      <c r="H433" s="64">
        <v>0</v>
      </c>
      <c r="I433" s="69">
        <v>43978</v>
      </c>
      <c r="J433" s="2">
        <f t="shared" si="187"/>
        <v>87225.94</v>
      </c>
      <c r="K433" s="3">
        <f t="shared" si="188"/>
        <v>241.95822468793344</v>
      </c>
      <c r="L433" s="4" t="str">
        <f t="shared" si="189"/>
        <v>Defective CE Transit to Log</v>
      </c>
      <c r="M433" s="4">
        <f t="shared" ca="1" si="190"/>
        <v>993</v>
      </c>
      <c r="N433" s="5" t="str">
        <f t="shared" si="191"/>
        <v>ADENIYI/AYO</v>
      </c>
      <c r="O433" s="5" t="str">
        <f t="shared" ca="1" si="192"/>
        <v>Over due</v>
      </c>
      <c r="P433" s="23">
        <f t="shared" si="193"/>
        <v>241.95822468793344</v>
      </c>
      <c r="Q433" t="str">
        <f t="shared" si="194"/>
        <v>Non Expense Part</v>
      </c>
    </row>
    <row r="434" spans="1:17" x14ac:dyDescent="0.35">
      <c r="A434" s="62" t="s">
        <v>89</v>
      </c>
      <c r="B434" s="62" t="s">
        <v>218</v>
      </c>
      <c r="C434" s="62" t="s">
        <v>8</v>
      </c>
      <c r="D434" s="62" t="s">
        <v>9</v>
      </c>
      <c r="E434" s="62" t="s">
        <v>35</v>
      </c>
      <c r="F434" s="63">
        <v>1</v>
      </c>
      <c r="G434" s="64">
        <v>38570.18</v>
      </c>
      <c r="H434" s="64">
        <v>0</v>
      </c>
      <c r="I434" s="69">
        <v>43840</v>
      </c>
      <c r="J434" s="2">
        <f t="shared" si="187"/>
        <v>38570.18</v>
      </c>
      <c r="K434" s="3">
        <f t="shared" si="188"/>
        <v>106.99079056865465</v>
      </c>
      <c r="L434" s="4" t="str">
        <f t="shared" si="189"/>
        <v>Defective CE Transit to Log</v>
      </c>
      <c r="M434" s="4">
        <f t="shared" ca="1" si="190"/>
        <v>1131</v>
      </c>
      <c r="N434" s="5" t="str">
        <f t="shared" si="191"/>
        <v>ADENIYI/AYO</v>
      </c>
      <c r="O434" s="5" t="str">
        <f t="shared" ca="1" si="192"/>
        <v>Over due</v>
      </c>
      <c r="P434" s="23">
        <f t="shared" si="193"/>
        <v>106.99079056865465</v>
      </c>
      <c r="Q434" t="str">
        <f t="shared" si="194"/>
        <v>Non Expense Part</v>
      </c>
    </row>
    <row r="435" spans="1:17" x14ac:dyDescent="0.35">
      <c r="A435" s="62" t="s">
        <v>334</v>
      </c>
      <c r="B435" s="62" t="s">
        <v>335</v>
      </c>
      <c r="C435" s="62" t="s">
        <v>10</v>
      </c>
      <c r="D435" s="62" t="s">
        <v>9</v>
      </c>
      <c r="E435" s="62" t="s">
        <v>336</v>
      </c>
      <c r="F435" s="63">
        <v>1</v>
      </c>
      <c r="G435" s="64">
        <v>9138.6</v>
      </c>
      <c r="H435" s="64">
        <v>0</v>
      </c>
      <c r="I435" s="69">
        <v>43699</v>
      </c>
      <c r="J435" s="2">
        <f t="shared" si="187"/>
        <v>9138.6</v>
      </c>
      <c r="K435" s="3">
        <f t="shared" si="188"/>
        <v>25.349791955617199</v>
      </c>
      <c r="L435" s="4" t="str">
        <f t="shared" si="189"/>
        <v>Good CE transit to Log</v>
      </c>
      <c r="M435" s="4">
        <f t="shared" ca="1" si="190"/>
        <v>1272</v>
      </c>
      <c r="N435" s="5" t="str">
        <f t="shared" si="191"/>
        <v>ADENIYI/AYO</v>
      </c>
      <c r="O435" s="5" t="str">
        <f t="shared" ca="1" si="192"/>
        <v>Over due</v>
      </c>
      <c r="P435" s="23">
        <f t="shared" si="193"/>
        <v>25.349791955617199</v>
      </c>
      <c r="Q435" t="str">
        <f t="shared" si="194"/>
        <v>Non Expense Part</v>
      </c>
    </row>
    <row r="436" spans="1:17" x14ac:dyDescent="0.35">
      <c r="A436" s="62" t="s">
        <v>463</v>
      </c>
      <c r="B436" s="62" t="s">
        <v>241</v>
      </c>
      <c r="C436" s="62" t="s">
        <v>8</v>
      </c>
      <c r="D436" s="62" t="s">
        <v>9</v>
      </c>
      <c r="E436" s="62" t="s">
        <v>242</v>
      </c>
      <c r="F436" s="63">
        <v>1</v>
      </c>
      <c r="G436" s="64">
        <v>37661.660000000003</v>
      </c>
      <c r="H436" s="64">
        <v>0</v>
      </c>
      <c r="I436" s="69">
        <v>43971</v>
      </c>
      <c r="J436" s="2">
        <f t="shared" si="187"/>
        <v>37661.660000000003</v>
      </c>
      <c r="K436" s="3">
        <f t="shared" si="188"/>
        <v>104.47062413314842</v>
      </c>
      <c r="L436" s="4" t="str">
        <f t="shared" si="189"/>
        <v>Good CE transit to Log</v>
      </c>
      <c r="M436" s="4">
        <f t="shared" ca="1" si="190"/>
        <v>1000</v>
      </c>
      <c r="N436" s="5" t="str">
        <f t="shared" si="191"/>
        <v>ADENIYI/AYO</v>
      </c>
      <c r="O436" s="5" t="str">
        <f t="shared" ca="1" si="192"/>
        <v>Over due</v>
      </c>
      <c r="P436" s="23">
        <f t="shared" si="193"/>
        <v>104.47062413314842</v>
      </c>
      <c r="Q436" t="str">
        <f t="shared" si="194"/>
        <v>Non Expense Part</v>
      </c>
    </row>
    <row r="437" spans="1:17" x14ac:dyDescent="0.35">
      <c r="A437" s="62" t="s">
        <v>337</v>
      </c>
      <c r="B437" s="62" t="s">
        <v>140</v>
      </c>
      <c r="C437" s="62" t="s">
        <v>8</v>
      </c>
      <c r="D437" s="62" t="s">
        <v>9</v>
      </c>
      <c r="E437" s="62" t="s">
        <v>13</v>
      </c>
      <c r="F437" s="63">
        <v>1</v>
      </c>
      <c r="G437" s="64">
        <v>137664.66</v>
      </c>
      <c r="H437" s="64">
        <v>0.121</v>
      </c>
      <c r="I437" s="69">
        <v>43719</v>
      </c>
      <c r="J437" s="2">
        <f t="shared" si="187"/>
        <v>137664.66</v>
      </c>
      <c r="K437" s="3">
        <f t="shared" si="188"/>
        <v>381.87179195561725</v>
      </c>
      <c r="L437" s="4" t="str">
        <f t="shared" si="189"/>
        <v>Good CE transit to Log</v>
      </c>
      <c r="M437" s="4">
        <f t="shared" ca="1" si="190"/>
        <v>1252</v>
      </c>
      <c r="N437" s="5" t="str">
        <f t="shared" si="191"/>
        <v>ADENIYI/AYO</v>
      </c>
      <c r="O437" s="5" t="str">
        <f t="shared" ca="1" si="192"/>
        <v>Over due</v>
      </c>
      <c r="P437" s="23">
        <f t="shared" si="193"/>
        <v>381.8714563106796</v>
      </c>
      <c r="Q437" t="str">
        <f t="shared" si="194"/>
        <v>Non Expense Part</v>
      </c>
    </row>
    <row r="438" spans="1:17" x14ac:dyDescent="0.35">
      <c r="A438" s="62" t="s">
        <v>338</v>
      </c>
      <c r="B438" s="62" t="s">
        <v>339</v>
      </c>
      <c r="C438" s="62" t="s">
        <v>10</v>
      </c>
      <c r="D438" s="62" t="s">
        <v>9</v>
      </c>
      <c r="E438" s="62" t="s">
        <v>340</v>
      </c>
      <c r="F438" s="63">
        <v>176</v>
      </c>
      <c r="G438" s="64">
        <v>4.24</v>
      </c>
      <c r="H438" s="64">
        <v>0</v>
      </c>
      <c r="I438" s="69">
        <v>43811</v>
      </c>
      <c r="J438" s="2">
        <f t="shared" si="187"/>
        <v>746.24</v>
      </c>
      <c r="K438" s="3">
        <f t="shared" si="188"/>
        <v>2.0700138696255199</v>
      </c>
      <c r="L438" s="4" t="str">
        <f t="shared" si="189"/>
        <v>Good CE transit to Log</v>
      </c>
      <c r="M438" s="4">
        <f t="shared" ca="1" si="190"/>
        <v>1160</v>
      </c>
      <c r="N438" s="5" t="str">
        <f t="shared" si="191"/>
        <v>ADENIYI/AYO</v>
      </c>
      <c r="O438" s="5" t="str">
        <f t="shared" ca="1" si="192"/>
        <v>Over due</v>
      </c>
      <c r="P438" s="23">
        <f t="shared" si="193"/>
        <v>1.1761442441054093E-2</v>
      </c>
      <c r="Q438" t="str">
        <f t="shared" si="194"/>
        <v>Expense Part</v>
      </c>
    </row>
    <row r="439" spans="1:17" x14ac:dyDescent="0.35">
      <c r="A439" s="62" t="s">
        <v>548</v>
      </c>
      <c r="B439" s="62" t="s">
        <v>549</v>
      </c>
      <c r="C439" s="62" t="s">
        <v>8</v>
      </c>
      <c r="D439" s="62" t="s">
        <v>9</v>
      </c>
      <c r="E439" s="62" t="s">
        <v>550</v>
      </c>
      <c r="F439" s="63">
        <v>1</v>
      </c>
      <c r="G439" s="64">
        <v>121055.83</v>
      </c>
      <c r="H439" s="64">
        <v>0</v>
      </c>
      <c r="I439" s="69">
        <v>43992</v>
      </c>
      <c r="J439" s="2">
        <f t="shared" si="187"/>
        <v>121055.83</v>
      </c>
      <c r="K439" s="3">
        <f t="shared" si="188"/>
        <v>335.79980582524274</v>
      </c>
      <c r="L439" s="4" t="str">
        <f t="shared" si="189"/>
        <v>Good CE transit to Log</v>
      </c>
      <c r="M439" s="4">
        <f t="shared" ca="1" si="190"/>
        <v>979</v>
      </c>
      <c r="N439" s="5" t="str">
        <f t="shared" si="191"/>
        <v>ADENIYI/AYO</v>
      </c>
      <c r="O439" s="5" t="str">
        <f t="shared" ca="1" si="192"/>
        <v>Over due</v>
      </c>
      <c r="P439" s="23">
        <f t="shared" si="193"/>
        <v>335.79980582524274</v>
      </c>
      <c r="Q439" t="str">
        <f t="shared" si="194"/>
        <v>Non Expense Part</v>
      </c>
    </row>
    <row r="440" spans="1:17" x14ac:dyDescent="0.35">
      <c r="A440" s="62" t="s">
        <v>499</v>
      </c>
      <c r="B440" s="62" t="s">
        <v>193</v>
      </c>
      <c r="C440" s="62" t="s">
        <v>8</v>
      </c>
      <c r="D440" s="62" t="s">
        <v>9</v>
      </c>
      <c r="E440" s="62" t="s">
        <v>32</v>
      </c>
      <c r="F440" s="63">
        <v>1</v>
      </c>
      <c r="G440" s="64">
        <v>137097.72</v>
      </c>
      <c r="H440" s="64">
        <v>0</v>
      </c>
      <c r="I440" s="69">
        <v>43986</v>
      </c>
      <c r="J440" s="2">
        <f t="shared" si="187"/>
        <v>137097.72</v>
      </c>
      <c r="K440" s="3">
        <f t="shared" si="188"/>
        <v>380.29880721220525</v>
      </c>
      <c r="L440" s="4" t="str">
        <f t="shared" si="189"/>
        <v>Good CE transit to Log</v>
      </c>
      <c r="M440" s="4">
        <f t="shared" ca="1" si="190"/>
        <v>985</v>
      </c>
      <c r="N440" s="5" t="str">
        <f t="shared" si="191"/>
        <v>ADENIYI/AYO</v>
      </c>
      <c r="O440" s="5" t="str">
        <f t="shared" ca="1" si="192"/>
        <v>Over due</v>
      </c>
      <c r="P440" s="23">
        <f t="shared" si="193"/>
        <v>380.29880721220525</v>
      </c>
      <c r="Q440" t="str">
        <f t="shared" si="194"/>
        <v>Non Expense Part</v>
      </c>
    </row>
    <row r="441" spans="1:17" x14ac:dyDescent="0.35">
      <c r="A441" s="62" t="s">
        <v>341</v>
      </c>
      <c r="B441" s="62" t="s">
        <v>342</v>
      </c>
      <c r="C441" s="62" t="s">
        <v>10</v>
      </c>
      <c r="D441" s="62" t="s">
        <v>9</v>
      </c>
      <c r="E441" s="62" t="s">
        <v>343</v>
      </c>
      <c r="F441" s="63">
        <v>1</v>
      </c>
      <c r="G441" s="64">
        <v>22102.58</v>
      </c>
      <c r="H441" s="64">
        <v>0</v>
      </c>
      <c r="I441" s="69">
        <v>43873</v>
      </c>
      <c r="J441" s="2">
        <f t="shared" si="187"/>
        <v>22102.58</v>
      </c>
      <c r="K441" s="3">
        <f t="shared" si="188"/>
        <v>61.310901525658814</v>
      </c>
      <c r="L441" s="4" t="str">
        <f t="shared" si="189"/>
        <v>Good CE transit to Log</v>
      </c>
      <c r="M441" s="4">
        <f t="shared" ca="1" si="190"/>
        <v>1098</v>
      </c>
      <c r="N441" s="5" t="str">
        <f t="shared" si="191"/>
        <v>ADENIYI/AYO</v>
      </c>
      <c r="O441" s="5" t="str">
        <f t="shared" ca="1" si="192"/>
        <v>Over due</v>
      </c>
      <c r="P441" s="23">
        <f t="shared" si="193"/>
        <v>61.310901525658814</v>
      </c>
      <c r="Q441" t="str">
        <f t="shared" si="194"/>
        <v>Non Expense Part</v>
      </c>
    </row>
    <row r="442" spans="1:17" x14ac:dyDescent="0.35">
      <c r="A442" s="62" t="s">
        <v>341</v>
      </c>
      <c r="B442" s="62" t="s">
        <v>464</v>
      </c>
      <c r="C442" s="62" t="s">
        <v>10</v>
      </c>
      <c r="D442" s="62" t="s">
        <v>9</v>
      </c>
      <c r="E442" s="62" t="s">
        <v>465</v>
      </c>
      <c r="F442" s="63">
        <v>1</v>
      </c>
      <c r="G442" s="64">
        <v>63821.120000000003</v>
      </c>
      <c r="H442" s="64">
        <v>0</v>
      </c>
      <c r="I442" s="69">
        <v>43979</v>
      </c>
      <c r="J442" s="2">
        <f t="shared" si="187"/>
        <v>63821.120000000003</v>
      </c>
      <c r="K442" s="3">
        <f t="shared" si="188"/>
        <v>177.03500693481277</v>
      </c>
      <c r="L442" s="4" t="str">
        <f t="shared" si="189"/>
        <v>Good CE transit to Log</v>
      </c>
      <c r="M442" s="4">
        <f t="shared" ca="1" si="190"/>
        <v>992</v>
      </c>
      <c r="N442" s="5" t="str">
        <f t="shared" si="191"/>
        <v>ADENIYI/AYO</v>
      </c>
      <c r="O442" s="5" t="str">
        <f t="shared" ca="1" si="192"/>
        <v>Over due</v>
      </c>
      <c r="P442" s="23">
        <f t="shared" si="193"/>
        <v>177.03500693481277</v>
      </c>
      <c r="Q442" t="str">
        <f t="shared" si="194"/>
        <v>Non Expense Part</v>
      </c>
    </row>
    <row r="443" spans="1:17" x14ac:dyDescent="0.35">
      <c r="A443" s="62" t="s">
        <v>341</v>
      </c>
      <c r="B443" s="62" t="s">
        <v>170</v>
      </c>
      <c r="C443" s="62" t="s">
        <v>10</v>
      </c>
      <c r="D443" s="62" t="s">
        <v>9</v>
      </c>
      <c r="E443" s="62" t="s">
        <v>95</v>
      </c>
      <c r="F443" s="63">
        <v>1</v>
      </c>
      <c r="G443" s="64">
        <v>1957.75</v>
      </c>
      <c r="H443" s="64">
        <v>0</v>
      </c>
      <c r="I443" s="69">
        <v>43770</v>
      </c>
      <c r="J443" s="2">
        <f t="shared" si="187"/>
        <v>1957.75</v>
      </c>
      <c r="K443" s="3">
        <f t="shared" si="188"/>
        <v>5.4306518723994452</v>
      </c>
      <c r="L443" s="4" t="str">
        <f t="shared" si="189"/>
        <v>Good CE transit to Log</v>
      </c>
      <c r="M443" s="4">
        <f t="shared" ca="1" si="190"/>
        <v>1201</v>
      </c>
      <c r="N443" s="5" t="str">
        <f t="shared" si="191"/>
        <v>ADENIYI/AYO</v>
      </c>
      <c r="O443" s="5" t="str">
        <f t="shared" ca="1" si="192"/>
        <v>Over due</v>
      </c>
      <c r="P443" s="23">
        <f t="shared" si="193"/>
        <v>5.4306518723994452</v>
      </c>
      <c r="Q443" t="str">
        <f t="shared" si="194"/>
        <v>Non Expense Part</v>
      </c>
    </row>
    <row r="444" spans="1:17" x14ac:dyDescent="0.35">
      <c r="A444" s="62" t="s">
        <v>341</v>
      </c>
      <c r="B444" s="62" t="s">
        <v>249</v>
      </c>
      <c r="C444" s="62" t="s">
        <v>10</v>
      </c>
      <c r="D444" s="62" t="s">
        <v>9</v>
      </c>
      <c r="E444" s="62" t="s">
        <v>250</v>
      </c>
      <c r="F444" s="63">
        <v>2</v>
      </c>
      <c r="G444" s="64">
        <v>6448.12</v>
      </c>
      <c r="H444" s="64">
        <v>0</v>
      </c>
      <c r="I444" s="69">
        <v>43860</v>
      </c>
      <c r="J444" s="2">
        <f t="shared" si="187"/>
        <v>12896.24</v>
      </c>
      <c r="K444" s="3">
        <f t="shared" si="188"/>
        <v>35.773203883495142</v>
      </c>
      <c r="L444" s="4" t="str">
        <f t="shared" si="189"/>
        <v>Good CE transit to Log</v>
      </c>
      <c r="M444" s="4">
        <f t="shared" ca="1" si="190"/>
        <v>1111</v>
      </c>
      <c r="N444" s="5" t="str">
        <f t="shared" si="191"/>
        <v>ADENIYI/AYO</v>
      </c>
      <c r="O444" s="5" t="str">
        <f t="shared" ca="1" si="192"/>
        <v>Over due</v>
      </c>
      <c r="P444" s="23">
        <f t="shared" si="193"/>
        <v>17.886601941747571</v>
      </c>
      <c r="Q444" t="str">
        <f t="shared" si="194"/>
        <v>Non Expense Part</v>
      </c>
    </row>
    <row r="445" spans="1:17" x14ac:dyDescent="0.35">
      <c r="A445" s="62" t="s">
        <v>389</v>
      </c>
      <c r="B445" s="62" t="s">
        <v>390</v>
      </c>
      <c r="C445" s="62" t="s">
        <v>8</v>
      </c>
      <c r="D445" s="62" t="s">
        <v>9</v>
      </c>
      <c r="E445" s="62" t="s">
        <v>391</v>
      </c>
      <c r="F445" s="63">
        <v>1</v>
      </c>
      <c r="G445" s="64">
        <v>3.63</v>
      </c>
      <c r="H445" s="64">
        <v>0</v>
      </c>
      <c r="I445" s="69">
        <v>43944</v>
      </c>
      <c r="J445" s="2">
        <f t="shared" si="187"/>
        <v>3.63</v>
      </c>
      <c r="K445" s="3">
        <f t="shared" si="188"/>
        <v>1.0069348127600554E-2</v>
      </c>
      <c r="L445" s="4" t="str">
        <f t="shared" si="189"/>
        <v>Good CE transit to Log</v>
      </c>
      <c r="M445" s="4">
        <f t="shared" ca="1" si="190"/>
        <v>1027</v>
      </c>
      <c r="N445" s="5" t="str">
        <f t="shared" si="191"/>
        <v>ADENIYI/AYO</v>
      </c>
      <c r="O445" s="5" t="str">
        <f t="shared" ca="1" si="192"/>
        <v>Over due</v>
      </c>
      <c r="P445" s="23">
        <f t="shared" si="193"/>
        <v>1.0069348127600554E-2</v>
      </c>
      <c r="Q445" t="str">
        <f t="shared" si="194"/>
        <v>Non Expense Part</v>
      </c>
    </row>
    <row r="446" spans="1:17" x14ac:dyDescent="0.35">
      <c r="A446" s="62" t="s">
        <v>551</v>
      </c>
      <c r="B446" s="62" t="s">
        <v>552</v>
      </c>
      <c r="C446" s="62" t="s">
        <v>10</v>
      </c>
      <c r="D446" s="62" t="s">
        <v>9</v>
      </c>
      <c r="E446" s="62" t="s">
        <v>553</v>
      </c>
      <c r="F446" s="63">
        <v>4</v>
      </c>
      <c r="G446" s="64">
        <v>7984.55</v>
      </c>
      <c r="H446" s="64">
        <v>0</v>
      </c>
      <c r="I446" s="69">
        <v>43991</v>
      </c>
      <c r="J446" s="2">
        <f t="shared" si="187"/>
        <v>31938.2</v>
      </c>
      <c r="K446" s="3">
        <f t="shared" si="188"/>
        <v>88.59417475728155</v>
      </c>
      <c r="L446" s="4" t="str">
        <f t="shared" si="189"/>
        <v>Good CE transit to Log</v>
      </c>
      <c r="M446" s="4">
        <f t="shared" ca="1" si="190"/>
        <v>980</v>
      </c>
      <c r="N446" s="5" t="str">
        <f t="shared" si="191"/>
        <v>ADENIYI/AYO</v>
      </c>
      <c r="O446" s="5" t="str">
        <f t="shared" ca="1" si="192"/>
        <v>Over due</v>
      </c>
      <c r="P446" s="23">
        <f t="shared" si="193"/>
        <v>22.148543689320388</v>
      </c>
      <c r="Q446" t="str">
        <f t="shared" si="194"/>
        <v>Non Expense Part</v>
      </c>
    </row>
    <row r="447" spans="1:17" x14ac:dyDescent="0.35">
      <c r="A447" s="62" t="s">
        <v>392</v>
      </c>
      <c r="B447" s="62" t="s">
        <v>393</v>
      </c>
      <c r="C447" s="62" t="s">
        <v>10</v>
      </c>
      <c r="D447" s="62" t="s">
        <v>9</v>
      </c>
      <c r="E447" s="62" t="s">
        <v>394</v>
      </c>
      <c r="F447" s="63">
        <v>1</v>
      </c>
      <c r="G447" s="64">
        <v>14885.3</v>
      </c>
      <c r="H447" s="64">
        <v>0</v>
      </c>
      <c r="I447" s="69">
        <v>43938</v>
      </c>
      <c r="J447" s="2">
        <f t="shared" si="187"/>
        <v>14885.3</v>
      </c>
      <c r="K447" s="3">
        <f t="shared" si="188"/>
        <v>41.290707350901521</v>
      </c>
      <c r="L447" s="4" t="str">
        <f t="shared" si="189"/>
        <v>Good CE transit to Log</v>
      </c>
      <c r="M447" s="4">
        <f t="shared" ca="1" si="190"/>
        <v>1033</v>
      </c>
      <c r="N447" s="5" t="str">
        <f t="shared" si="191"/>
        <v>ADENIYI/AYO</v>
      </c>
      <c r="O447" s="5" t="str">
        <f t="shared" ca="1" si="192"/>
        <v>Over due</v>
      </c>
      <c r="P447" s="23">
        <f t="shared" si="193"/>
        <v>41.290707350901521</v>
      </c>
      <c r="Q447" t="str">
        <f t="shared" si="194"/>
        <v>Non Expense Part</v>
      </c>
    </row>
    <row r="448" spans="1:17" x14ac:dyDescent="0.35">
      <c r="A448" s="62" t="s">
        <v>413</v>
      </c>
      <c r="B448" s="62" t="s">
        <v>355</v>
      </c>
      <c r="C448" s="62" t="s">
        <v>10</v>
      </c>
      <c r="D448" s="62" t="s">
        <v>9</v>
      </c>
      <c r="E448" s="62" t="s">
        <v>356</v>
      </c>
      <c r="F448" s="63">
        <v>1</v>
      </c>
      <c r="G448" s="64">
        <v>39102.17</v>
      </c>
      <c r="H448" s="64">
        <v>0</v>
      </c>
      <c r="I448" s="69">
        <v>43955</v>
      </c>
      <c r="J448" s="2">
        <f t="shared" si="187"/>
        <v>39102.17</v>
      </c>
      <c r="K448" s="3">
        <f t="shared" si="188"/>
        <v>108.4664909847434</v>
      </c>
      <c r="L448" s="4" t="str">
        <f t="shared" si="189"/>
        <v>Good CE transit to Log</v>
      </c>
      <c r="M448" s="4">
        <f t="shared" ca="1" si="190"/>
        <v>1016</v>
      </c>
      <c r="N448" s="5" t="str">
        <f t="shared" si="191"/>
        <v>ADENIYI/AYO</v>
      </c>
      <c r="O448" s="5" t="str">
        <f t="shared" ca="1" si="192"/>
        <v>Over due</v>
      </c>
      <c r="P448" s="23">
        <f t="shared" si="193"/>
        <v>108.4664909847434</v>
      </c>
      <c r="Q448" t="str">
        <f t="shared" si="194"/>
        <v>Non Expense Part</v>
      </c>
    </row>
    <row r="449" spans="1:17" x14ac:dyDescent="0.35">
      <c r="A449" s="62" t="s">
        <v>344</v>
      </c>
      <c r="B449" s="62" t="s">
        <v>139</v>
      </c>
      <c r="C449" s="62" t="s">
        <v>8</v>
      </c>
      <c r="D449" s="62" t="s">
        <v>9</v>
      </c>
      <c r="E449" s="62" t="s">
        <v>14</v>
      </c>
      <c r="F449" s="63">
        <v>1</v>
      </c>
      <c r="G449" s="64">
        <v>152736.19</v>
      </c>
      <c r="H449" s="64">
        <v>1.7000000000000001E-2</v>
      </c>
      <c r="I449" s="69">
        <v>43795</v>
      </c>
      <c r="J449" s="2">
        <f t="shared" si="187"/>
        <v>152736.19</v>
      </c>
      <c r="K449" s="3">
        <f t="shared" si="188"/>
        <v>423.67879889042996</v>
      </c>
      <c r="L449" s="4" t="str">
        <f t="shared" si="189"/>
        <v>Good CE transit to Log</v>
      </c>
      <c r="M449" s="4">
        <f t="shared" ca="1" si="190"/>
        <v>1176</v>
      </c>
      <c r="N449" s="5" t="str">
        <f t="shared" si="191"/>
        <v>ADENIYI/AYO</v>
      </c>
      <c r="O449" s="5" t="str">
        <f t="shared" ca="1" si="192"/>
        <v>Over due</v>
      </c>
      <c r="P449" s="23">
        <f t="shared" si="193"/>
        <v>423.67875173370322</v>
      </c>
      <c r="Q449" t="str">
        <f t="shared" si="194"/>
        <v>Non Expense Part</v>
      </c>
    </row>
    <row r="450" spans="1:17" x14ac:dyDescent="0.35">
      <c r="A450" s="62" t="s">
        <v>344</v>
      </c>
      <c r="B450" s="62" t="s">
        <v>150</v>
      </c>
      <c r="C450" s="62" t="s">
        <v>8</v>
      </c>
      <c r="D450" s="62" t="s">
        <v>9</v>
      </c>
      <c r="E450" s="62" t="s">
        <v>34</v>
      </c>
      <c r="F450" s="63">
        <v>1</v>
      </c>
      <c r="G450" s="64">
        <v>47084.11</v>
      </c>
      <c r="H450" s="64">
        <v>0</v>
      </c>
      <c r="I450" s="69">
        <v>43896</v>
      </c>
      <c r="J450" s="2">
        <f t="shared" si="187"/>
        <v>47084.11</v>
      </c>
      <c r="K450" s="3">
        <f t="shared" si="188"/>
        <v>130.60779472954229</v>
      </c>
      <c r="L450" s="4" t="str">
        <f t="shared" si="189"/>
        <v>Good CE transit to Log</v>
      </c>
      <c r="M450" s="4">
        <f t="shared" ca="1" si="190"/>
        <v>1075</v>
      </c>
      <c r="N450" s="5" t="str">
        <f t="shared" si="191"/>
        <v>ADENIYI/AYO</v>
      </c>
      <c r="O450" s="5" t="str">
        <f t="shared" ca="1" si="192"/>
        <v>Over due</v>
      </c>
      <c r="P450" s="23">
        <f t="shared" si="193"/>
        <v>130.60779472954229</v>
      </c>
      <c r="Q450" t="str">
        <f t="shared" si="194"/>
        <v>Non Expense Part</v>
      </c>
    </row>
    <row r="451" spans="1:17" x14ac:dyDescent="0.35">
      <c r="A451" s="62" t="s">
        <v>466</v>
      </c>
      <c r="B451" s="62" t="s">
        <v>467</v>
      </c>
      <c r="C451" s="62" t="s">
        <v>8</v>
      </c>
      <c r="D451" s="62" t="s">
        <v>9</v>
      </c>
      <c r="E451" s="62" t="s">
        <v>26</v>
      </c>
      <c r="F451" s="63">
        <v>1</v>
      </c>
      <c r="G451" s="64">
        <v>297340.65999999997</v>
      </c>
      <c r="H451" s="64">
        <v>0</v>
      </c>
      <c r="I451" s="69">
        <v>43971</v>
      </c>
      <c r="J451" s="2">
        <f t="shared" si="187"/>
        <v>297340.65999999997</v>
      </c>
      <c r="K451" s="3">
        <f t="shared" si="188"/>
        <v>824.80072122052695</v>
      </c>
      <c r="L451" s="4" t="str">
        <f t="shared" si="189"/>
        <v>Good CE transit to Log</v>
      </c>
      <c r="M451" s="4">
        <f t="shared" ca="1" si="190"/>
        <v>1000</v>
      </c>
      <c r="N451" s="5" t="str">
        <f t="shared" si="191"/>
        <v>ADENIYI/AYO</v>
      </c>
      <c r="O451" s="5" t="str">
        <f t="shared" ca="1" si="192"/>
        <v>Over due</v>
      </c>
      <c r="P451" s="23">
        <f t="shared" si="193"/>
        <v>824.80072122052695</v>
      </c>
      <c r="Q451" t="str">
        <f t="shared" si="194"/>
        <v>Non Expense Part</v>
      </c>
    </row>
    <row r="452" spans="1:17" x14ac:dyDescent="0.35">
      <c r="A452" s="62" t="s">
        <v>500</v>
      </c>
      <c r="B452" s="62" t="s">
        <v>140</v>
      </c>
      <c r="C452" s="62" t="s">
        <v>8</v>
      </c>
      <c r="D452" s="62" t="s">
        <v>9</v>
      </c>
      <c r="E452" s="62" t="s">
        <v>13</v>
      </c>
      <c r="F452" s="63">
        <v>1</v>
      </c>
      <c r="G452" s="64">
        <v>137664.66</v>
      </c>
      <c r="H452" s="64">
        <v>0.121</v>
      </c>
      <c r="I452" s="69">
        <v>43987</v>
      </c>
      <c r="J452" s="2">
        <f t="shared" si="187"/>
        <v>137664.66</v>
      </c>
      <c r="K452" s="3">
        <f t="shared" si="188"/>
        <v>381.87179195561725</v>
      </c>
      <c r="L452" s="4" t="str">
        <f t="shared" si="189"/>
        <v>Good CE transit to Log</v>
      </c>
      <c r="M452" s="4">
        <f t="shared" ca="1" si="190"/>
        <v>984</v>
      </c>
      <c r="N452" s="5" t="str">
        <f t="shared" si="191"/>
        <v>ADENIYI/AYO</v>
      </c>
      <c r="O452" s="5" t="str">
        <f t="shared" ca="1" si="192"/>
        <v>Over due</v>
      </c>
      <c r="P452" s="23">
        <f t="shared" si="193"/>
        <v>381.8714563106796</v>
      </c>
      <c r="Q452" t="str">
        <f t="shared" si="194"/>
        <v>Non Expense Part</v>
      </c>
    </row>
    <row r="453" spans="1:17" x14ac:dyDescent="0.35">
      <c r="A453" s="62" t="s">
        <v>444</v>
      </c>
      <c r="B453" s="62" t="s">
        <v>149</v>
      </c>
      <c r="C453" s="62" t="s">
        <v>8</v>
      </c>
      <c r="D453" s="62" t="s">
        <v>9</v>
      </c>
      <c r="E453" s="62" t="s">
        <v>14</v>
      </c>
      <c r="F453" s="63">
        <v>1</v>
      </c>
      <c r="G453" s="64">
        <v>155657.12</v>
      </c>
      <c r="H453" s="64">
        <v>3.9E-2</v>
      </c>
      <c r="I453" s="69">
        <v>43964</v>
      </c>
      <c r="J453" s="2">
        <f t="shared" si="187"/>
        <v>155657.12</v>
      </c>
      <c r="K453" s="3">
        <f t="shared" si="188"/>
        <v>431.78130097087376</v>
      </c>
      <c r="L453" s="4" t="str">
        <f t="shared" si="189"/>
        <v>Good CE transit to Log</v>
      </c>
      <c r="M453" s="4">
        <f t="shared" ca="1" si="190"/>
        <v>1007</v>
      </c>
      <c r="N453" s="5" t="str">
        <f t="shared" si="191"/>
        <v>ADENIYI/AYO</v>
      </c>
      <c r="O453" s="5" t="str">
        <f t="shared" ca="1" si="192"/>
        <v>Over due</v>
      </c>
      <c r="P453" s="23">
        <f t="shared" si="193"/>
        <v>431.78119278779474</v>
      </c>
      <c r="Q453" t="str">
        <f t="shared" si="194"/>
        <v>Non Expense Part</v>
      </c>
    </row>
    <row r="454" spans="1:17" x14ac:dyDescent="0.35">
      <c r="A454" s="62" t="s">
        <v>501</v>
      </c>
      <c r="B454" s="62" t="s">
        <v>490</v>
      </c>
      <c r="C454" s="62" t="s">
        <v>8</v>
      </c>
      <c r="D454" s="62" t="s">
        <v>9</v>
      </c>
      <c r="E454" s="62" t="s">
        <v>491</v>
      </c>
      <c r="F454" s="63">
        <v>1</v>
      </c>
      <c r="G454" s="64">
        <v>89092.1</v>
      </c>
      <c r="H454" s="64">
        <v>0</v>
      </c>
      <c r="I454" s="69">
        <v>43986</v>
      </c>
      <c r="J454" s="2">
        <f t="shared" si="187"/>
        <v>89092.1</v>
      </c>
      <c r="K454" s="3">
        <f t="shared" si="188"/>
        <v>247.1348127600555</v>
      </c>
      <c r="L454" s="4" t="str">
        <f t="shared" si="189"/>
        <v>Good CE transit to Log</v>
      </c>
      <c r="M454" s="4">
        <f t="shared" ca="1" si="190"/>
        <v>985</v>
      </c>
      <c r="N454" s="5" t="str">
        <f t="shared" si="191"/>
        <v>ADENIYI/AYO</v>
      </c>
      <c r="O454" s="5" t="str">
        <f t="shared" ca="1" si="192"/>
        <v>Over due</v>
      </c>
      <c r="P454" s="23">
        <f t="shared" si="193"/>
        <v>247.1348127600555</v>
      </c>
      <c r="Q454" t="str">
        <f t="shared" si="194"/>
        <v>Non Expense Part</v>
      </c>
    </row>
    <row r="455" spans="1:17" x14ac:dyDescent="0.35">
      <c r="A455" s="62" t="s">
        <v>345</v>
      </c>
      <c r="B455" s="62" t="s">
        <v>346</v>
      </c>
      <c r="C455" s="62" t="s">
        <v>10</v>
      </c>
      <c r="D455" s="62" t="s">
        <v>9</v>
      </c>
      <c r="E455" s="62" t="s">
        <v>347</v>
      </c>
      <c r="F455" s="63">
        <v>1</v>
      </c>
      <c r="G455" s="64">
        <v>44156.08</v>
      </c>
      <c r="H455" s="64">
        <v>0</v>
      </c>
      <c r="I455" s="69">
        <v>43875</v>
      </c>
      <c r="J455" s="2">
        <f t="shared" si="187"/>
        <v>44156.08</v>
      </c>
      <c r="K455" s="3">
        <f t="shared" si="188"/>
        <v>122.4856588072122</v>
      </c>
      <c r="L455" s="4" t="str">
        <f t="shared" si="189"/>
        <v>Good CE transit to Log</v>
      </c>
      <c r="M455" s="4">
        <f t="shared" ca="1" si="190"/>
        <v>1096</v>
      </c>
      <c r="N455" s="5" t="str">
        <f t="shared" si="191"/>
        <v>ADENIYI/AYO</v>
      </c>
      <c r="O455" s="5" t="str">
        <f t="shared" ca="1" si="192"/>
        <v>Over due</v>
      </c>
      <c r="P455" s="23">
        <f t="shared" si="193"/>
        <v>122.4856588072122</v>
      </c>
      <c r="Q455" t="str">
        <f t="shared" si="194"/>
        <v>Non Expense Part</v>
      </c>
    </row>
    <row r="456" spans="1:17" x14ac:dyDescent="0.35">
      <c r="A456" s="62" t="s">
        <v>182</v>
      </c>
      <c r="B456" s="62" t="s">
        <v>186</v>
      </c>
      <c r="C456" s="62" t="s">
        <v>8</v>
      </c>
      <c r="D456" s="62" t="s">
        <v>9</v>
      </c>
      <c r="E456" s="62" t="s">
        <v>187</v>
      </c>
      <c r="F456" s="63">
        <v>1</v>
      </c>
      <c r="G456" s="64">
        <v>44639.73</v>
      </c>
      <c r="H456" s="64">
        <v>0</v>
      </c>
      <c r="I456" s="69">
        <v>43514</v>
      </c>
      <c r="J456" s="2">
        <f t="shared" si="187"/>
        <v>44639.73</v>
      </c>
      <c r="K456" s="3">
        <f t="shared" si="188"/>
        <v>123.82726768377255</v>
      </c>
      <c r="L456" s="4" t="str">
        <f t="shared" si="189"/>
        <v>Good CE transit to Log</v>
      </c>
      <c r="M456" s="4">
        <f t="shared" ca="1" si="190"/>
        <v>1457</v>
      </c>
      <c r="N456" s="5" t="str">
        <f t="shared" si="191"/>
        <v>ADENIYI/AYO</v>
      </c>
      <c r="O456" s="5" t="str">
        <f t="shared" ca="1" si="192"/>
        <v>Over due</v>
      </c>
      <c r="P456" s="23">
        <f t="shared" si="193"/>
        <v>123.82726768377255</v>
      </c>
      <c r="Q456" t="str">
        <f t="shared" si="194"/>
        <v>Non Expense Part</v>
      </c>
    </row>
    <row r="457" spans="1:17" x14ac:dyDescent="0.35">
      <c r="A457" s="62" t="s">
        <v>468</v>
      </c>
      <c r="B457" s="62" t="s">
        <v>148</v>
      </c>
      <c r="C457" s="62" t="s">
        <v>10</v>
      </c>
      <c r="D457" s="62" t="s">
        <v>9</v>
      </c>
      <c r="E457" s="62" t="s">
        <v>21</v>
      </c>
      <c r="F457" s="63">
        <v>1</v>
      </c>
      <c r="G457" s="64">
        <v>21891.31</v>
      </c>
      <c r="H457" s="64">
        <v>0</v>
      </c>
      <c r="I457" s="69">
        <v>43972</v>
      </c>
      <c r="J457" s="2">
        <f t="shared" si="187"/>
        <v>21891.31</v>
      </c>
      <c r="K457" s="3">
        <f t="shared" si="188"/>
        <v>60.724854368932043</v>
      </c>
      <c r="L457" s="4" t="str">
        <f t="shared" si="189"/>
        <v>Good CE transit to Log</v>
      </c>
      <c r="M457" s="4">
        <f t="shared" ca="1" si="190"/>
        <v>999</v>
      </c>
      <c r="N457" s="5" t="str">
        <f t="shared" si="191"/>
        <v>ADENIYI/AYO</v>
      </c>
      <c r="O457" s="5" t="str">
        <f t="shared" ca="1" si="192"/>
        <v>Over due</v>
      </c>
      <c r="P457" s="23">
        <f t="shared" si="193"/>
        <v>60.724854368932043</v>
      </c>
      <c r="Q457" t="str">
        <f t="shared" si="194"/>
        <v>Non Expense Part</v>
      </c>
    </row>
    <row r="458" spans="1:17" x14ac:dyDescent="0.35">
      <c r="A458" s="62" t="s">
        <v>502</v>
      </c>
      <c r="B458" s="62" t="s">
        <v>147</v>
      </c>
      <c r="C458" s="62" t="s">
        <v>8</v>
      </c>
      <c r="D458" s="62" t="s">
        <v>9</v>
      </c>
      <c r="E458" s="62" t="s">
        <v>14</v>
      </c>
      <c r="F458" s="63">
        <v>1</v>
      </c>
      <c r="G458" s="64">
        <v>94734.66</v>
      </c>
      <c r="H458" s="64">
        <v>0.03</v>
      </c>
      <c r="I458" s="69">
        <v>43985</v>
      </c>
      <c r="J458" s="2">
        <f t="shared" si="187"/>
        <v>94734.66</v>
      </c>
      <c r="K458" s="3">
        <f t="shared" si="188"/>
        <v>262.78693481276008</v>
      </c>
      <c r="L458" s="4" t="str">
        <f t="shared" si="189"/>
        <v>Good CE transit to Log</v>
      </c>
      <c r="M458" s="4">
        <f t="shared" ca="1" si="190"/>
        <v>986</v>
      </c>
      <c r="N458" s="5" t="str">
        <f t="shared" si="191"/>
        <v>ADENIYI/AYO</v>
      </c>
      <c r="O458" s="5" t="str">
        <f t="shared" ca="1" si="192"/>
        <v>Over due</v>
      </c>
      <c r="P458" s="23">
        <f t="shared" si="193"/>
        <v>262.78685159500696</v>
      </c>
      <c r="Q458" t="str">
        <f t="shared" si="194"/>
        <v>Non Expense Part</v>
      </c>
    </row>
    <row r="459" spans="1:17" x14ac:dyDescent="0.35">
      <c r="A459" s="62" t="s">
        <v>348</v>
      </c>
      <c r="B459" s="62" t="s">
        <v>140</v>
      </c>
      <c r="C459" s="62" t="s">
        <v>8</v>
      </c>
      <c r="D459" s="62" t="s">
        <v>9</v>
      </c>
      <c r="E459" s="62" t="s">
        <v>13</v>
      </c>
      <c r="F459" s="63">
        <v>1</v>
      </c>
      <c r="G459" s="64">
        <v>137664.66</v>
      </c>
      <c r="H459" s="64">
        <v>0.121</v>
      </c>
      <c r="I459" s="69">
        <v>43854</v>
      </c>
      <c r="J459" s="2">
        <f t="shared" si="187"/>
        <v>137664.66</v>
      </c>
      <c r="K459" s="3">
        <f t="shared" si="188"/>
        <v>381.87179195561725</v>
      </c>
      <c r="L459" s="4" t="str">
        <f t="shared" si="189"/>
        <v>Good CE transit to Log</v>
      </c>
      <c r="M459" s="4">
        <f t="shared" ca="1" si="190"/>
        <v>1117</v>
      </c>
      <c r="N459" s="5" t="str">
        <f t="shared" si="191"/>
        <v>ADENIYI/AYO</v>
      </c>
      <c r="O459" s="5" t="str">
        <f t="shared" ca="1" si="192"/>
        <v>Over due</v>
      </c>
      <c r="P459" s="23">
        <f t="shared" si="193"/>
        <v>381.8714563106796</v>
      </c>
      <c r="Q459" t="str">
        <f t="shared" si="194"/>
        <v>Non Expense Part</v>
      </c>
    </row>
    <row r="460" spans="1:17" x14ac:dyDescent="0.35">
      <c r="A460" s="62" t="s">
        <v>414</v>
      </c>
      <c r="B460" s="62" t="s">
        <v>445</v>
      </c>
      <c r="C460" s="62" t="s">
        <v>10</v>
      </c>
      <c r="D460" s="62" t="s">
        <v>9</v>
      </c>
      <c r="E460" s="62" t="s">
        <v>446</v>
      </c>
      <c r="F460" s="63">
        <v>1</v>
      </c>
      <c r="G460" s="64">
        <v>2606.75</v>
      </c>
      <c r="H460" s="64">
        <v>0</v>
      </c>
      <c r="I460" s="69">
        <v>43964</v>
      </c>
      <c r="J460" s="2">
        <f t="shared" si="187"/>
        <v>2606.75</v>
      </c>
      <c r="K460" s="3">
        <f t="shared" si="188"/>
        <v>7.2309292649098476</v>
      </c>
      <c r="L460" s="4" t="str">
        <f t="shared" si="189"/>
        <v>Good CE transit to Log</v>
      </c>
      <c r="M460" s="4">
        <f t="shared" ca="1" si="190"/>
        <v>1007</v>
      </c>
      <c r="N460" s="5" t="str">
        <f t="shared" si="191"/>
        <v>ADENIYI/AYO</v>
      </c>
      <c r="O460" s="5" t="str">
        <f t="shared" ca="1" si="192"/>
        <v>Over due</v>
      </c>
      <c r="P460" s="23">
        <f t="shared" si="193"/>
        <v>7.2309292649098476</v>
      </c>
      <c r="Q460" t="str">
        <f t="shared" si="194"/>
        <v>Non Expense Part</v>
      </c>
    </row>
    <row r="461" spans="1:17" x14ac:dyDescent="0.35">
      <c r="A461" s="62" t="s">
        <v>503</v>
      </c>
      <c r="B461" s="62" t="s">
        <v>133</v>
      </c>
      <c r="C461" s="62" t="s">
        <v>8</v>
      </c>
      <c r="D461" s="62" t="s">
        <v>9</v>
      </c>
      <c r="E461" s="62" t="s">
        <v>16</v>
      </c>
      <c r="F461" s="63">
        <v>1</v>
      </c>
      <c r="G461" s="64">
        <v>45987.31</v>
      </c>
      <c r="H461" s="64">
        <v>0</v>
      </c>
      <c r="I461" s="69">
        <v>43984</v>
      </c>
      <c r="J461" s="2">
        <f t="shared" si="187"/>
        <v>45987.31</v>
      </c>
      <c r="K461" s="3">
        <f t="shared" si="188"/>
        <v>127.56535367545075</v>
      </c>
      <c r="L461" s="4" t="str">
        <f t="shared" si="189"/>
        <v>Good CE transit to Log</v>
      </c>
      <c r="M461" s="4">
        <f t="shared" ca="1" si="190"/>
        <v>987</v>
      </c>
      <c r="N461" s="5" t="str">
        <f t="shared" si="191"/>
        <v>ADENIYI/AYO</v>
      </c>
      <c r="O461" s="5" t="str">
        <f t="shared" ca="1" si="192"/>
        <v>Over due</v>
      </c>
      <c r="P461" s="23">
        <f t="shared" si="193"/>
        <v>127.56535367545075</v>
      </c>
      <c r="Q461" t="str">
        <f t="shared" si="194"/>
        <v>Non Expense Part</v>
      </c>
    </row>
    <row r="462" spans="1:17" x14ac:dyDescent="0.35">
      <c r="A462" s="62" t="s">
        <v>554</v>
      </c>
      <c r="B462" s="62" t="s">
        <v>541</v>
      </c>
      <c r="C462" s="62" t="s">
        <v>8</v>
      </c>
      <c r="D462" s="62" t="s">
        <v>9</v>
      </c>
      <c r="E462" s="62" t="s">
        <v>542</v>
      </c>
      <c r="F462" s="63">
        <v>1</v>
      </c>
      <c r="G462" s="64">
        <v>44371.199999999997</v>
      </c>
      <c r="H462" s="64">
        <v>0</v>
      </c>
      <c r="I462" s="69">
        <v>43992</v>
      </c>
      <c r="J462" s="2">
        <f t="shared" si="187"/>
        <v>44371.199999999997</v>
      </c>
      <c r="K462" s="3">
        <f t="shared" si="188"/>
        <v>123.08238557558946</v>
      </c>
      <c r="L462" s="4" t="str">
        <f t="shared" si="189"/>
        <v>Good CE transit to Log</v>
      </c>
      <c r="M462" s="4">
        <f t="shared" ca="1" si="190"/>
        <v>979</v>
      </c>
      <c r="N462" s="5" t="str">
        <f t="shared" si="191"/>
        <v>ADENIYI/AYO</v>
      </c>
      <c r="O462" s="5" t="str">
        <f t="shared" ca="1" si="192"/>
        <v>Over due</v>
      </c>
      <c r="P462" s="23">
        <f t="shared" si="193"/>
        <v>123.08238557558946</v>
      </c>
      <c r="Q462" t="str">
        <f t="shared" si="194"/>
        <v>Non Expense Part</v>
      </c>
    </row>
    <row r="463" spans="1:17" x14ac:dyDescent="0.35">
      <c r="A463" s="62" t="s">
        <v>188</v>
      </c>
      <c r="B463" s="62" t="s">
        <v>163</v>
      </c>
      <c r="C463" s="62" t="s">
        <v>10</v>
      </c>
      <c r="D463" s="62" t="s">
        <v>9</v>
      </c>
      <c r="E463" s="62" t="s">
        <v>97</v>
      </c>
      <c r="F463" s="63">
        <v>6</v>
      </c>
      <c r="G463" s="64">
        <v>462.79</v>
      </c>
      <c r="H463" s="64">
        <v>0</v>
      </c>
      <c r="I463" s="69">
        <v>43516</v>
      </c>
      <c r="J463" s="2">
        <f t="shared" si="187"/>
        <v>2776.7400000000002</v>
      </c>
      <c r="K463" s="3">
        <f t="shared" si="188"/>
        <v>7.7024687933425806</v>
      </c>
      <c r="L463" s="4" t="str">
        <f t="shared" si="189"/>
        <v>FSL to FSL</v>
      </c>
      <c r="M463" s="4">
        <f t="shared" ca="1" si="190"/>
        <v>1455</v>
      </c>
      <c r="N463" s="5" t="str">
        <f t="shared" si="191"/>
        <v>ISHOLA</v>
      </c>
      <c r="O463" s="5" t="str">
        <f t="shared" ca="1" si="192"/>
        <v>Over due</v>
      </c>
      <c r="P463" s="23">
        <f t="shared" si="193"/>
        <v>1.28374479889043</v>
      </c>
      <c r="Q463" t="str">
        <f t="shared" si="194"/>
        <v>Expense Part</v>
      </c>
    </row>
    <row r="464" spans="1:17" x14ac:dyDescent="0.35">
      <c r="A464" s="62" t="s">
        <v>349</v>
      </c>
      <c r="B464" s="62" t="s">
        <v>130</v>
      </c>
      <c r="C464" s="62" t="s">
        <v>8</v>
      </c>
      <c r="D464" s="62" t="s">
        <v>9</v>
      </c>
      <c r="E464" s="62" t="s">
        <v>11</v>
      </c>
      <c r="F464" s="63">
        <v>1</v>
      </c>
      <c r="G464" s="64">
        <v>102960.99</v>
      </c>
      <c r="H464" s="64">
        <v>0</v>
      </c>
      <c r="I464" s="69">
        <v>43928</v>
      </c>
      <c r="J464" s="2">
        <f t="shared" si="187"/>
        <v>102960.99</v>
      </c>
      <c r="K464" s="3">
        <f t="shared" si="188"/>
        <v>285.60607489597783</v>
      </c>
      <c r="L464" s="4" t="str">
        <f t="shared" si="189"/>
        <v>OBF - CE transit to Log</v>
      </c>
      <c r="M464" s="4">
        <f t="shared" ca="1" si="190"/>
        <v>1043</v>
      </c>
      <c r="N464" s="5" t="str">
        <f t="shared" si="191"/>
        <v>ADENIYI/AYO</v>
      </c>
      <c r="O464" s="5" t="str">
        <f t="shared" ca="1" si="192"/>
        <v>Over due</v>
      </c>
      <c r="P464" s="23">
        <f t="shared" si="193"/>
        <v>285.60607489597783</v>
      </c>
      <c r="Q464" t="str">
        <f t="shared" si="194"/>
        <v>Non Expense Part</v>
      </c>
    </row>
    <row r="465" spans="1:17" x14ac:dyDescent="0.35">
      <c r="A465" s="62" t="s">
        <v>504</v>
      </c>
      <c r="B465" s="62" t="s">
        <v>145</v>
      </c>
      <c r="C465" s="62" t="s">
        <v>8</v>
      </c>
      <c r="D465" s="62" t="s">
        <v>9</v>
      </c>
      <c r="E465" s="62" t="s">
        <v>30</v>
      </c>
      <c r="F465" s="63">
        <v>1</v>
      </c>
      <c r="G465" s="64">
        <v>55738.33</v>
      </c>
      <c r="H465" s="64">
        <v>0</v>
      </c>
      <c r="I465" s="69">
        <v>43984</v>
      </c>
      <c r="J465" s="2">
        <f t="shared" ref="J465:J518" si="195">F465*G465</f>
        <v>55738.33</v>
      </c>
      <c r="K465" s="3">
        <f t="shared" ref="K465:K518" si="196">IF(J465="",(H465/$F$10),((J465+H465)/$F$10))</f>
        <v>154.61395284327324</v>
      </c>
      <c r="L465" s="4" t="str">
        <f t="shared" ref="L465:L518" si="197">IF(A465="","",IF(LEFT(A465,1)="T","Good Transit to CE",IF(LEFT(A465,4)="DEF4","Defective From FSL to Log",IF(LEFT(A465,2)="00","FSL to FSL",IF(OR(LEFT(A465,1)="0",LEFT(A465,1)="O"),"OBF - CE transit to Log",IF(LEFT(A465,1)="D","Defective CE Transit to Log",IF(LEFT(A465,1)="G","Good CE transit to Log",IF(A465="WH1","NTS - FSL to Log","FSL to FSL"))))))))</f>
        <v>OBF - CE transit to Log</v>
      </c>
      <c r="M465" s="4">
        <f t="shared" ref="M465:M518" ca="1" si="198">IF(I465="","",TODAY()-I465)</f>
        <v>987</v>
      </c>
      <c r="N465" s="5" t="str">
        <f t="shared" ref="N465:N518" si="199">IF(L465="","",VLOOKUP(L465,$B$2:$E$8,4,0))</f>
        <v>ADENIYI/AYO</v>
      </c>
      <c r="O465" s="5" t="str">
        <f t="shared" ref="O465:O518" ca="1" si="200">IF(B465="","",IF(AND(L465="FSL to FSL",M465&lt;=3),"Within Aging",IF(AND(L465="NTS - FSL to Log",M465&lt;=3),"Within Aging",IF(AND(L465="Defective From FSL to Log",M465&lt;=3),"Within Aging",IF(AND(L465="Defective CE Transit to Log",M465&lt;=7),"Within Aging",IF(AND(L465="OBF - CE transit to Log",M465&lt;=7),"Within Aging",IF(AND(L465="Good CE transit to Log",L465&lt;=3),"Within Aging",IF(AND(L465="Good Transit to CE",L465&lt;=3),"Within Aging","Over due"))))))))</f>
        <v>Over due</v>
      </c>
      <c r="P465" s="23">
        <f t="shared" ref="P465:P518" si="201">G465/F$10</f>
        <v>154.61395284327324</v>
      </c>
      <c r="Q465" t="str">
        <f t="shared" ref="Q465:Q518" si="202">IF(AND(C465="N",P465&lt;=5),"Expense Part","Non Expense Part")</f>
        <v>Non Expense Part</v>
      </c>
    </row>
    <row r="466" spans="1:17" x14ac:dyDescent="0.35">
      <c r="A466" s="62" t="s">
        <v>350</v>
      </c>
      <c r="B466" s="62" t="s">
        <v>134</v>
      </c>
      <c r="C466" s="62" t="s">
        <v>8</v>
      </c>
      <c r="D466" s="62" t="s">
        <v>9</v>
      </c>
      <c r="E466" s="62" t="s">
        <v>18</v>
      </c>
      <c r="F466" s="63">
        <v>1</v>
      </c>
      <c r="G466" s="64">
        <v>124886.85</v>
      </c>
      <c r="H466" s="64">
        <v>0</v>
      </c>
      <c r="I466" s="69">
        <v>43699</v>
      </c>
      <c r="J466" s="2">
        <f t="shared" si="195"/>
        <v>124886.85</v>
      </c>
      <c r="K466" s="3">
        <f t="shared" si="196"/>
        <v>346.42676837725384</v>
      </c>
      <c r="L466" s="4" t="str">
        <f t="shared" si="197"/>
        <v>OBF - CE transit to Log</v>
      </c>
      <c r="M466" s="4">
        <f t="shared" ca="1" si="198"/>
        <v>1272</v>
      </c>
      <c r="N466" s="5" t="str">
        <f t="shared" si="199"/>
        <v>ADENIYI/AYO</v>
      </c>
      <c r="O466" s="5" t="str">
        <f t="shared" ca="1" si="200"/>
        <v>Over due</v>
      </c>
      <c r="P466" s="23">
        <f t="shared" si="201"/>
        <v>346.42676837725384</v>
      </c>
      <c r="Q466" t="str">
        <f t="shared" si="202"/>
        <v>Non Expense Part</v>
      </c>
    </row>
    <row r="467" spans="1:17" x14ac:dyDescent="0.35">
      <c r="A467" s="62" t="s">
        <v>351</v>
      </c>
      <c r="B467" s="62" t="s">
        <v>134</v>
      </c>
      <c r="C467" s="62" t="s">
        <v>8</v>
      </c>
      <c r="D467" s="62" t="s">
        <v>9</v>
      </c>
      <c r="E467" s="62" t="s">
        <v>18</v>
      </c>
      <c r="F467" s="63">
        <v>1</v>
      </c>
      <c r="G467" s="64">
        <v>124886.85</v>
      </c>
      <c r="H467" s="64">
        <v>0</v>
      </c>
      <c r="I467" s="69">
        <v>43802</v>
      </c>
      <c r="J467" s="2">
        <f t="shared" si="195"/>
        <v>124886.85</v>
      </c>
      <c r="K467" s="3">
        <f t="shared" si="196"/>
        <v>346.42676837725384</v>
      </c>
      <c r="L467" s="4" t="str">
        <f t="shared" si="197"/>
        <v>OBF - CE transit to Log</v>
      </c>
      <c r="M467" s="4">
        <f t="shared" ca="1" si="198"/>
        <v>1169</v>
      </c>
      <c r="N467" s="5" t="str">
        <f t="shared" si="199"/>
        <v>ADENIYI/AYO</v>
      </c>
      <c r="O467" s="5" t="str">
        <f t="shared" ca="1" si="200"/>
        <v>Over due</v>
      </c>
      <c r="P467" s="23">
        <f t="shared" si="201"/>
        <v>346.42676837725384</v>
      </c>
      <c r="Q467" t="str">
        <f t="shared" si="202"/>
        <v>Non Expense Part</v>
      </c>
    </row>
    <row r="468" spans="1:17" x14ac:dyDescent="0.35">
      <c r="A468" s="62" t="s">
        <v>469</v>
      </c>
      <c r="B468" s="62" t="s">
        <v>143</v>
      </c>
      <c r="C468" s="62" t="s">
        <v>8</v>
      </c>
      <c r="D468" s="62" t="s">
        <v>9</v>
      </c>
      <c r="E468" s="62" t="s">
        <v>27</v>
      </c>
      <c r="F468" s="63">
        <v>1</v>
      </c>
      <c r="G468" s="64">
        <v>121673.47</v>
      </c>
      <c r="H468" s="64">
        <v>0</v>
      </c>
      <c r="I468" s="69">
        <v>43979</v>
      </c>
      <c r="J468" s="2">
        <f t="shared" si="195"/>
        <v>121673.47</v>
      </c>
      <c r="K468" s="3">
        <f t="shared" si="196"/>
        <v>337.51309292649097</v>
      </c>
      <c r="L468" s="4" t="str">
        <f t="shared" si="197"/>
        <v>OBF - CE transit to Log</v>
      </c>
      <c r="M468" s="4">
        <f t="shared" ca="1" si="198"/>
        <v>992</v>
      </c>
      <c r="N468" s="5" t="str">
        <f t="shared" si="199"/>
        <v>ADENIYI/AYO</v>
      </c>
      <c r="O468" s="5" t="str">
        <f t="shared" ca="1" si="200"/>
        <v>Over due</v>
      </c>
      <c r="P468" s="23">
        <f t="shared" si="201"/>
        <v>337.51309292649097</v>
      </c>
      <c r="Q468" t="str">
        <f t="shared" si="202"/>
        <v>Non Expense Part</v>
      </c>
    </row>
    <row r="469" spans="1:17" x14ac:dyDescent="0.35">
      <c r="A469" s="62" t="s">
        <v>222</v>
      </c>
      <c r="B469" s="62" t="s">
        <v>144</v>
      </c>
      <c r="C469" s="62" t="s">
        <v>8</v>
      </c>
      <c r="D469" s="62" t="s">
        <v>9</v>
      </c>
      <c r="E469" s="62" t="s">
        <v>28</v>
      </c>
      <c r="F469" s="63">
        <v>1</v>
      </c>
      <c r="G469" s="64">
        <v>59967.21</v>
      </c>
      <c r="H469" s="64">
        <v>0</v>
      </c>
      <c r="I469" s="69">
        <v>43605</v>
      </c>
      <c r="J469" s="2">
        <f t="shared" si="195"/>
        <v>59967.21</v>
      </c>
      <c r="K469" s="3">
        <f t="shared" si="196"/>
        <v>166.34454923717058</v>
      </c>
      <c r="L469" s="4" t="str">
        <f t="shared" si="197"/>
        <v>OBF - CE transit to Log</v>
      </c>
      <c r="M469" s="4">
        <f t="shared" ca="1" si="198"/>
        <v>1366</v>
      </c>
      <c r="N469" s="5" t="str">
        <f t="shared" si="199"/>
        <v>ADENIYI/AYO</v>
      </c>
      <c r="O469" s="5" t="str">
        <f t="shared" ca="1" si="200"/>
        <v>Over due</v>
      </c>
      <c r="P469" s="23">
        <f t="shared" si="201"/>
        <v>166.34454923717058</v>
      </c>
      <c r="Q469" t="str">
        <f t="shared" si="202"/>
        <v>Non Expense Part</v>
      </c>
    </row>
    <row r="470" spans="1:17" x14ac:dyDescent="0.35">
      <c r="A470" s="62" t="s">
        <v>415</v>
      </c>
      <c r="B470" s="62" t="s">
        <v>149</v>
      </c>
      <c r="C470" s="62" t="s">
        <v>8</v>
      </c>
      <c r="D470" s="62" t="s">
        <v>9</v>
      </c>
      <c r="E470" s="62" t="s">
        <v>14</v>
      </c>
      <c r="F470" s="63">
        <v>1</v>
      </c>
      <c r="G470" s="64">
        <v>155657.12</v>
      </c>
      <c r="H470" s="64">
        <v>3.9E-2</v>
      </c>
      <c r="I470" s="69">
        <v>43959</v>
      </c>
      <c r="J470" s="2">
        <f t="shared" si="195"/>
        <v>155657.12</v>
      </c>
      <c r="K470" s="3">
        <f t="shared" si="196"/>
        <v>431.78130097087376</v>
      </c>
      <c r="L470" s="4" t="str">
        <f t="shared" si="197"/>
        <v>OBF - CE transit to Log</v>
      </c>
      <c r="M470" s="4">
        <f t="shared" ca="1" si="198"/>
        <v>1012</v>
      </c>
      <c r="N470" s="5" t="str">
        <f t="shared" si="199"/>
        <v>ADENIYI/AYO</v>
      </c>
      <c r="O470" s="5" t="str">
        <f t="shared" ca="1" si="200"/>
        <v>Over due</v>
      </c>
      <c r="P470" s="23">
        <f t="shared" si="201"/>
        <v>431.78119278779474</v>
      </c>
      <c r="Q470" t="str">
        <f t="shared" si="202"/>
        <v>Non Expense Part</v>
      </c>
    </row>
    <row r="471" spans="1:17" x14ac:dyDescent="0.35">
      <c r="A471" s="62" t="s">
        <v>352</v>
      </c>
      <c r="B471" s="62" t="s">
        <v>139</v>
      </c>
      <c r="C471" s="62" t="s">
        <v>8</v>
      </c>
      <c r="D471" s="62" t="s">
        <v>9</v>
      </c>
      <c r="E471" s="62" t="s">
        <v>14</v>
      </c>
      <c r="F471" s="63">
        <v>1</v>
      </c>
      <c r="G471" s="64">
        <v>152736.19</v>
      </c>
      <c r="H471" s="64">
        <v>1.7000000000000001E-2</v>
      </c>
      <c r="I471" s="69">
        <v>43805</v>
      </c>
      <c r="J471" s="2">
        <f t="shared" si="195"/>
        <v>152736.19</v>
      </c>
      <c r="K471" s="3">
        <f t="shared" si="196"/>
        <v>423.67879889042996</v>
      </c>
      <c r="L471" s="4" t="str">
        <f t="shared" si="197"/>
        <v>OBF - CE transit to Log</v>
      </c>
      <c r="M471" s="4">
        <f t="shared" ca="1" si="198"/>
        <v>1166</v>
      </c>
      <c r="N471" s="5" t="str">
        <f t="shared" si="199"/>
        <v>ADENIYI/AYO</v>
      </c>
      <c r="O471" s="5" t="str">
        <f t="shared" ca="1" si="200"/>
        <v>Over due</v>
      </c>
      <c r="P471" s="23">
        <f t="shared" si="201"/>
        <v>423.67875173370322</v>
      </c>
      <c r="Q471" t="str">
        <f t="shared" si="202"/>
        <v>Non Expense Part</v>
      </c>
    </row>
    <row r="472" spans="1:17" x14ac:dyDescent="0.35">
      <c r="A472" s="62" t="s">
        <v>353</v>
      </c>
      <c r="B472" s="62" t="s">
        <v>154</v>
      </c>
      <c r="C472" s="62" t="s">
        <v>8</v>
      </c>
      <c r="D472" s="62" t="s">
        <v>9</v>
      </c>
      <c r="E472" s="62" t="s">
        <v>42</v>
      </c>
      <c r="F472" s="63">
        <v>1</v>
      </c>
      <c r="G472" s="64">
        <v>41454.54</v>
      </c>
      <c r="H472" s="64">
        <v>0</v>
      </c>
      <c r="I472" s="69">
        <v>43885</v>
      </c>
      <c r="J472" s="2">
        <f t="shared" si="195"/>
        <v>41454.54</v>
      </c>
      <c r="K472" s="3">
        <f t="shared" si="196"/>
        <v>114.9917891816921</v>
      </c>
      <c r="L472" s="4" t="str">
        <f t="shared" si="197"/>
        <v>OBF - CE transit to Log</v>
      </c>
      <c r="M472" s="4">
        <f t="shared" ca="1" si="198"/>
        <v>1086</v>
      </c>
      <c r="N472" s="5" t="str">
        <f t="shared" si="199"/>
        <v>ADENIYI/AYO</v>
      </c>
      <c r="O472" s="5" t="str">
        <f t="shared" ca="1" si="200"/>
        <v>Over due</v>
      </c>
      <c r="P472" s="23">
        <f t="shared" si="201"/>
        <v>114.9917891816921</v>
      </c>
      <c r="Q472" t="str">
        <f t="shared" si="202"/>
        <v>Non Expense Part</v>
      </c>
    </row>
    <row r="473" spans="1:17" x14ac:dyDescent="0.35">
      <c r="A473" s="62" t="s">
        <v>230</v>
      </c>
      <c r="B473" s="62" t="s">
        <v>209</v>
      </c>
      <c r="C473" s="62" t="s">
        <v>8</v>
      </c>
      <c r="D473" s="62" t="s">
        <v>9</v>
      </c>
      <c r="E473" s="62" t="s">
        <v>210</v>
      </c>
      <c r="F473" s="63">
        <v>1</v>
      </c>
      <c r="G473" s="64">
        <v>61860.54</v>
      </c>
      <c r="H473" s="64">
        <v>0</v>
      </c>
      <c r="I473" s="69">
        <v>43622</v>
      </c>
      <c r="J473" s="2">
        <f t="shared" si="195"/>
        <v>61860.54</v>
      </c>
      <c r="K473" s="3">
        <f t="shared" si="196"/>
        <v>171.59650485436893</v>
      </c>
      <c r="L473" s="4" t="str">
        <f t="shared" si="197"/>
        <v>OBF - CE transit to Log</v>
      </c>
      <c r="M473" s="4">
        <f t="shared" ca="1" si="198"/>
        <v>1349</v>
      </c>
      <c r="N473" s="5" t="str">
        <f t="shared" si="199"/>
        <v>ADENIYI/AYO</v>
      </c>
      <c r="O473" s="5" t="str">
        <f t="shared" ca="1" si="200"/>
        <v>Over due</v>
      </c>
      <c r="P473" s="23">
        <f t="shared" si="201"/>
        <v>171.59650485436893</v>
      </c>
      <c r="Q473" t="str">
        <f t="shared" si="202"/>
        <v>Non Expense Part</v>
      </c>
    </row>
    <row r="474" spans="1:17" x14ac:dyDescent="0.35">
      <c r="A474" s="62" t="s">
        <v>447</v>
      </c>
      <c r="B474" s="62" t="s">
        <v>134</v>
      </c>
      <c r="C474" s="62" t="s">
        <v>8</v>
      </c>
      <c r="D474" s="62" t="s">
        <v>9</v>
      </c>
      <c r="E474" s="62" t="s">
        <v>18</v>
      </c>
      <c r="F474" s="63">
        <v>1</v>
      </c>
      <c r="G474" s="64">
        <v>124886.85</v>
      </c>
      <c r="H474" s="64">
        <v>0</v>
      </c>
      <c r="I474" s="69">
        <v>43962</v>
      </c>
      <c r="J474" s="2">
        <f t="shared" si="195"/>
        <v>124886.85</v>
      </c>
      <c r="K474" s="3">
        <f t="shared" si="196"/>
        <v>346.42676837725384</v>
      </c>
      <c r="L474" s="4" t="str">
        <f t="shared" si="197"/>
        <v>OBF - CE transit to Log</v>
      </c>
      <c r="M474" s="4">
        <f t="shared" ca="1" si="198"/>
        <v>1009</v>
      </c>
      <c r="N474" s="5" t="str">
        <f t="shared" si="199"/>
        <v>ADENIYI/AYO</v>
      </c>
      <c r="O474" s="5" t="str">
        <f t="shared" ca="1" si="200"/>
        <v>Over due</v>
      </c>
      <c r="P474" s="23">
        <f t="shared" si="201"/>
        <v>346.42676837725384</v>
      </c>
      <c r="Q474" t="str">
        <f t="shared" si="202"/>
        <v>Non Expense Part</v>
      </c>
    </row>
    <row r="475" spans="1:17" x14ac:dyDescent="0.35">
      <c r="A475" s="62" t="s">
        <v>217</v>
      </c>
      <c r="B475" s="62" t="s">
        <v>209</v>
      </c>
      <c r="C475" s="62" t="s">
        <v>8</v>
      </c>
      <c r="D475" s="62" t="s">
        <v>9</v>
      </c>
      <c r="E475" s="62" t="s">
        <v>210</v>
      </c>
      <c r="F475" s="63">
        <v>1</v>
      </c>
      <c r="G475" s="64">
        <v>61860.54</v>
      </c>
      <c r="H475" s="64">
        <v>0</v>
      </c>
      <c r="I475" s="69">
        <v>43580</v>
      </c>
      <c r="J475" s="2">
        <f t="shared" si="195"/>
        <v>61860.54</v>
      </c>
      <c r="K475" s="3">
        <f t="shared" si="196"/>
        <v>171.59650485436893</v>
      </c>
      <c r="L475" s="4" t="str">
        <f t="shared" si="197"/>
        <v>OBF - CE transit to Log</v>
      </c>
      <c r="M475" s="4">
        <f t="shared" ca="1" si="198"/>
        <v>1391</v>
      </c>
      <c r="N475" s="5" t="str">
        <f t="shared" si="199"/>
        <v>ADENIYI/AYO</v>
      </c>
      <c r="O475" s="5" t="str">
        <f t="shared" ca="1" si="200"/>
        <v>Over due</v>
      </c>
      <c r="P475" s="23">
        <f t="shared" si="201"/>
        <v>171.59650485436893</v>
      </c>
      <c r="Q475" t="str">
        <f t="shared" si="202"/>
        <v>Non Expense Part</v>
      </c>
    </row>
    <row r="476" spans="1:17" x14ac:dyDescent="0.35">
      <c r="A476" s="62" t="s">
        <v>354</v>
      </c>
      <c r="B476" s="62" t="s">
        <v>140</v>
      </c>
      <c r="C476" s="62" t="s">
        <v>8</v>
      </c>
      <c r="D476" s="62" t="s">
        <v>9</v>
      </c>
      <c r="E476" s="62" t="s">
        <v>13</v>
      </c>
      <c r="F476" s="63">
        <v>1</v>
      </c>
      <c r="G476" s="64">
        <v>137664.66</v>
      </c>
      <c r="H476" s="64">
        <v>0.121</v>
      </c>
      <c r="I476" s="69">
        <v>43913</v>
      </c>
      <c r="J476" s="2">
        <f t="shared" si="195"/>
        <v>137664.66</v>
      </c>
      <c r="K476" s="3">
        <f t="shared" si="196"/>
        <v>381.87179195561725</v>
      </c>
      <c r="L476" s="4" t="str">
        <f t="shared" si="197"/>
        <v>OBF - CE transit to Log</v>
      </c>
      <c r="M476" s="4">
        <f t="shared" ca="1" si="198"/>
        <v>1058</v>
      </c>
      <c r="N476" s="5" t="str">
        <f t="shared" si="199"/>
        <v>ADENIYI/AYO</v>
      </c>
      <c r="O476" s="5" t="str">
        <f t="shared" ca="1" si="200"/>
        <v>Over due</v>
      </c>
      <c r="P476" s="23">
        <f t="shared" si="201"/>
        <v>381.8714563106796</v>
      </c>
      <c r="Q476" t="str">
        <f t="shared" si="202"/>
        <v>Non Expense Part</v>
      </c>
    </row>
    <row r="477" spans="1:17" x14ac:dyDescent="0.35">
      <c r="A477" s="62" t="s">
        <v>354</v>
      </c>
      <c r="B477" s="62" t="s">
        <v>130</v>
      </c>
      <c r="C477" s="62" t="s">
        <v>8</v>
      </c>
      <c r="D477" s="62" t="s">
        <v>9</v>
      </c>
      <c r="E477" s="62" t="s">
        <v>11</v>
      </c>
      <c r="F477" s="63">
        <v>1</v>
      </c>
      <c r="G477" s="64">
        <v>102960.99</v>
      </c>
      <c r="H477" s="64">
        <v>0</v>
      </c>
      <c r="I477" s="69">
        <v>43983</v>
      </c>
      <c r="J477" s="2">
        <f t="shared" si="195"/>
        <v>102960.99</v>
      </c>
      <c r="K477" s="3">
        <f t="shared" si="196"/>
        <v>285.60607489597783</v>
      </c>
      <c r="L477" s="4" t="str">
        <f t="shared" si="197"/>
        <v>OBF - CE transit to Log</v>
      </c>
      <c r="M477" s="4">
        <f t="shared" ca="1" si="198"/>
        <v>988</v>
      </c>
      <c r="N477" s="5" t="str">
        <f t="shared" si="199"/>
        <v>ADENIYI/AYO</v>
      </c>
      <c r="O477" s="5" t="str">
        <f t="shared" ca="1" si="200"/>
        <v>Over due</v>
      </c>
      <c r="P477" s="23">
        <f t="shared" si="201"/>
        <v>285.60607489597783</v>
      </c>
      <c r="Q477" t="str">
        <f t="shared" si="202"/>
        <v>Non Expense Part</v>
      </c>
    </row>
    <row r="478" spans="1:17" x14ac:dyDescent="0.35">
      <c r="A478" s="62" t="s">
        <v>505</v>
      </c>
      <c r="B478" s="62" t="s">
        <v>150</v>
      </c>
      <c r="C478" s="62" t="s">
        <v>8</v>
      </c>
      <c r="D478" s="62" t="s">
        <v>9</v>
      </c>
      <c r="E478" s="62" t="s">
        <v>34</v>
      </c>
      <c r="F478" s="63">
        <v>1</v>
      </c>
      <c r="G478" s="64">
        <v>47084.11</v>
      </c>
      <c r="H478" s="64">
        <v>0</v>
      </c>
      <c r="I478" s="69">
        <v>43984</v>
      </c>
      <c r="J478" s="2">
        <f t="shared" si="195"/>
        <v>47084.11</v>
      </c>
      <c r="K478" s="3">
        <f t="shared" si="196"/>
        <v>130.60779472954229</v>
      </c>
      <c r="L478" s="4" t="str">
        <f t="shared" si="197"/>
        <v>OBF - CE transit to Log</v>
      </c>
      <c r="M478" s="4">
        <f t="shared" ca="1" si="198"/>
        <v>987</v>
      </c>
      <c r="N478" s="5" t="str">
        <f t="shared" si="199"/>
        <v>ADENIYI/AYO</v>
      </c>
      <c r="O478" s="5" t="str">
        <f t="shared" ca="1" si="200"/>
        <v>Over due</v>
      </c>
      <c r="P478" s="23">
        <f t="shared" si="201"/>
        <v>130.60779472954229</v>
      </c>
      <c r="Q478" t="str">
        <f t="shared" si="202"/>
        <v>Non Expense Part</v>
      </c>
    </row>
    <row r="479" spans="1:17" x14ac:dyDescent="0.35">
      <c r="A479" s="62" t="s">
        <v>93</v>
      </c>
      <c r="B479" s="62" t="s">
        <v>161</v>
      </c>
      <c r="C479" s="62" t="s">
        <v>10</v>
      </c>
      <c r="D479" s="62" t="s">
        <v>9</v>
      </c>
      <c r="E479" s="62" t="s">
        <v>94</v>
      </c>
      <c r="F479" s="63">
        <v>29</v>
      </c>
      <c r="G479" s="64">
        <v>8</v>
      </c>
      <c r="H479" s="64">
        <v>0</v>
      </c>
      <c r="I479" s="69">
        <v>43914</v>
      </c>
      <c r="J479" s="2">
        <f t="shared" si="195"/>
        <v>232</v>
      </c>
      <c r="K479" s="3">
        <f t="shared" si="196"/>
        <v>0.64355062413314845</v>
      </c>
      <c r="L479" s="4" t="str">
        <f t="shared" si="197"/>
        <v>Good Transit to CE</v>
      </c>
      <c r="M479" s="4">
        <f t="shared" ca="1" si="198"/>
        <v>1057</v>
      </c>
      <c r="N479" s="5" t="str">
        <f t="shared" si="199"/>
        <v>SONIA (ISHOLA &amp; JERRY &amp; JAMIU) - (PPKs Inclusive)</v>
      </c>
      <c r="O479" s="5" t="str">
        <f t="shared" ca="1" si="200"/>
        <v>Over due</v>
      </c>
      <c r="P479" s="23">
        <f t="shared" si="201"/>
        <v>2.2191400832177532E-2</v>
      </c>
      <c r="Q479" t="str">
        <f t="shared" si="202"/>
        <v>Expense Part</v>
      </c>
    </row>
    <row r="480" spans="1:17" x14ac:dyDescent="0.35">
      <c r="A480" s="62" t="s">
        <v>189</v>
      </c>
      <c r="B480" s="62" t="s">
        <v>190</v>
      </c>
      <c r="C480" s="62" t="s">
        <v>10</v>
      </c>
      <c r="D480" s="62" t="s">
        <v>9</v>
      </c>
      <c r="E480" s="62" t="s">
        <v>191</v>
      </c>
      <c r="F480" s="63">
        <v>1</v>
      </c>
      <c r="G480" s="64">
        <v>18014.349999999999</v>
      </c>
      <c r="H480" s="64">
        <v>0</v>
      </c>
      <c r="I480" s="69">
        <v>43490</v>
      </c>
      <c r="J480" s="2">
        <f t="shared" si="195"/>
        <v>18014.349999999999</v>
      </c>
      <c r="K480" s="3">
        <f t="shared" si="196"/>
        <v>49.970457697642161</v>
      </c>
      <c r="L480" s="4" t="str">
        <f t="shared" si="197"/>
        <v>Good Transit to CE</v>
      </c>
      <c r="M480" s="4">
        <f t="shared" ca="1" si="198"/>
        <v>1481</v>
      </c>
      <c r="N480" s="5" t="str">
        <f t="shared" si="199"/>
        <v>SONIA (ISHOLA &amp; JERRY &amp; JAMIU) - (PPKs Inclusive)</v>
      </c>
      <c r="O480" s="5" t="str">
        <f t="shared" ca="1" si="200"/>
        <v>Over due</v>
      </c>
      <c r="P480" s="23">
        <f t="shared" si="201"/>
        <v>49.970457697642161</v>
      </c>
      <c r="Q480" t="str">
        <f t="shared" si="202"/>
        <v>Non Expense Part</v>
      </c>
    </row>
    <row r="481" spans="1:17" x14ac:dyDescent="0.35">
      <c r="A481" s="62" t="s">
        <v>555</v>
      </c>
      <c r="B481" s="62" t="s">
        <v>470</v>
      </c>
      <c r="C481" s="62" t="s">
        <v>10</v>
      </c>
      <c r="D481" s="62" t="s">
        <v>9</v>
      </c>
      <c r="E481" s="62" t="s">
        <v>471</v>
      </c>
      <c r="F481" s="63">
        <v>2</v>
      </c>
      <c r="G481" s="64">
        <v>8149.55</v>
      </c>
      <c r="H481" s="64">
        <v>0</v>
      </c>
      <c r="I481" s="69">
        <v>43993</v>
      </c>
      <c r="J481" s="2">
        <f t="shared" si="195"/>
        <v>16299.1</v>
      </c>
      <c r="K481" s="3">
        <f t="shared" si="196"/>
        <v>45.2124826629681</v>
      </c>
      <c r="L481" s="4" t="str">
        <f t="shared" si="197"/>
        <v>Good Transit to CE</v>
      </c>
      <c r="M481" s="4">
        <f t="shared" ca="1" si="198"/>
        <v>978</v>
      </c>
      <c r="N481" s="5" t="str">
        <f t="shared" si="199"/>
        <v>SONIA (ISHOLA &amp; JERRY &amp; JAMIU) - (PPKs Inclusive)</v>
      </c>
      <c r="O481" s="5" t="str">
        <f t="shared" ca="1" si="200"/>
        <v>Over due</v>
      </c>
      <c r="P481" s="23">
        <f t="shared" si="201"/>
        <v>22.60624133148405</v>
      </c>
      <c r="Q481" t="str">
        <f t="shared" si="202"/>
        <v>Non Expense Part</v>
      </c>
    </row>
    <row r="482" spans="1:17" x14ac:dyDescent="0.35">
      <c r="A482" s="62" t="s">
        <v>555</v>
      </c>
      <c r="B482" s="62" t="s">
        <v>472</v>
      </c>
      <c r="C482" s="62" t="s">
        <v>10</v>
      </c>
      <c r="D482" s="62" t="s">
        <v>9</v>
      </c>
      <c r="E482" s="62" t="s">
        <v>473</v>
      </c>
      <c r="F482" s="63">
        <v>1</v>
      </c>
      <c r="G482" s="64">
        <v>12253.5</v>
      </c>
      <c r="H482" s="64">
        <v>0</v>
      </c>
      <c r="I482" s="69">
        <v>43993</v>
      </c>
      <c r="J482" s="2">
        <f t="shared" si="195"/>
        <v>12253.5</v>
      </c>
      <c r="K482" s="3">
        <f t="shared" si="196"/>
        <v>33.990291262135919</v>
      </c>
      <c r="L482" s="4" t="str">
        <f t="shared" si="197"/>
        <v>Good Transit to CE</v>
      </c>
      <c r="M482" s="4">
        <f t="shared" ca="1" si="198"/>
        <v>978</v>
      </c>
      <c r="N482" s="5" t="str">
        <f t="shared" si="199"/>
        <v>SONIA (ISHOLA &amp; JERRY &amp; JAMIU) - (PPKs Inclusive)</v>
      </c>
      <c r="O482" s="5" t="str">
        <f t="shared" ca="1" si="200"/>
        <v>Over due</v>
      </c>
      <c r="P482" s="23">
        <f t="shared" si="201"/>
        <v>33.990291262135919</v>
      </c>
      <c r="Q482" t="str">
        <f t="shared" si="202"/>
        <v>Non Expense Part</v>
      </c>
    </row>
    <row r="483" spans="1:17" x14ac:dyDescent="0.35">
      <c r="A483" s="62" t="s">
        <v>556</v>
      </c>
      <c r="B483" s="62" t="s">
        <v>134</v>
      </c>
      <c r="C483" s="62" t="s">
        <v>8</v>
      </c>
      <c r="D483" s="62" t="s">
        <v>9</v>
      </c>
      <c r="E483" s="62" t="s">
        <v>18</v>
      </c>
      <c r="F483" s="63">
        <v>1</v>
      </c>
      <c r="G483" s="64">
        <v>124886.85</v>
      </c>
      <c r="H483" s="64">
        <v>0</v>
      </c>
      <c r="I483" s="69">
        <v>43992</v>
      </c>
      <c r="J483" s="2">
        <f t="shared" si="195"/>
        <v>124886.85</v>
      </c>
      <c r="K483" s="3">
        <f t="shared" si="196"/>
        <v>346.42676837725384</v>
      </c>
      <c r="L483" s="4" t="str">
        <f t="shared" si="197"/>
        <v>Good Transit to CE</v>
      </c>
      <c r="M483" s="4">
        <f t="shared" ca="1" si="198"/>
        <v>979</v>
      </c>
      <c r="N483" s="5" t="str">
        <f t="shared" si="199"/>
        <v>SONIA (ISHOLA &amp; JERRY &amp; JAMIU) - (PPKs Inclusive)</v>
      </c>
      <c r="O483" s="5" t="str">
        <f t="shared" ca="1" si="200"/>
        <v>Over due</v>
      </c>
      <c r="P483" s="23">
        <f t="shared" si="201"/>
        <v>346.42676837725384</v>
      </c>
      <c r="Q483" t="str">
        <f t="shared" si="202"/>
        <v>Non Expense Part</v>
      </c>
    </row>
    <row r="484" spans="1:17" x14ac:dyDescent="0.35">
      <c r="A484" s="62" t="s">
        <v>556</v>
      </c>
      <c r="B484" s="62" t="s">
        <v>148</v>
      </c>
      <c r="C484" s="62" t="s">
        <v>10</v>
      </c>
      <c r="D484" s="62" t="s">
        <v>9</v>
      </c>
      <c r="E484" s="62" t="s">
        <v>21</v>
      </c>
      <c r="F484" s="63">
        <v>1</v>
      </c>
      <c r="G484" s="64">
        <v>21891.31</v>
      </c>
      <c r="H484" s="64">
        <v>0</v>
      </c>
      <c r="I484" s="69">
        <v>43992</v>
      </c>
      <c r="J484" s="2">
        <f t="shared" si="195"/>
        <v>21891.31</v>
      </c>
      <c r="K484" s="3">
        <f t="shared" si="196"/>
        <v>60.724854368932043</v>
      </c>
      <c r="L484" s="4" t="str">
        <f t="shared" si="197"/>
        <v>Good Transit to CE</v>
      </c>
      <c r="M484" s="4">
        <f t="shared" ca="1" si="198"/>
        <v>979</v>
      </c>
      <c r="N484" s="5" t="str">
        <f t="shared" si="199"/>
        <v>SONIA (ISHOLA &amp; JERRY &amp; JAMIU) - (PPKs Inclusive)</v>
      </c>
      <c r="O484" s="5" t="str">
        <f t="shared" ca="1" si="200"/>
        <v>Over due</v>
      </c>
      <c r="P484" s="23">
        <f t="shared" si="201"/>
        <v>60.724854368932043</v>
      </c>
      <c r="Q484" t="str">
        <f t="shared" si="202"/>
        <v>Non Expense Part</v>
      </c>
    </row>
    <row r="485" spans="1:17" x14ac:dyDescent="0.35">
      <c r="A485" s="62" t="s">
        <v>508</v>
      </c>
      <c r="B485" s="62" t="s">
        <v>150</v>
      </c>
      <c r="C485" s="62" t="s">
        <v>8</v>
      </c>
      <c r="D485" s="62" t="s">
        <v>9</v>
      </c>
      <c r="E485" s="62" t="s">
        <v>34</v>
      </c>
      <c r="F485" s="63">
        <v>1</v>
      </c>
      <c r="G485" s="64">
        <v>47084.11</v>
      </c>
      <c r="H485" s="64">
        <v>0</v>
      </c>
      <c r="I485" s="69">
        <v>43993</v>
      </c>
      <c r="J485" s="2">
        <f t="shared" si="195"/>
        <v>47084.11</v>
      </c>
      <c r="K485" s="3">
        <f t="shared" si="196"/>
        <v>130.60779472954229</v>
      </c>
      <c r="L485" s="4" t="str">
        <f t="shared" si="197"/>
        <v>Good Transit to CE</v>
      </c>
      <c r="M485" s="4">
        <f t="shared" ca="1" si="198"/>
        <v>978</v>
      </c>
      <c r="N485" s="5" t="str">
        <f t="shared" si="199"/>
        <v>SONIA (ISHOLA &amp; JERRY &amp; JAMIU) - (PPKs Inclusive)</v>
      </c>
      <c r="O485" s="5" t="str">
        <f t="shared" ca="1" si="200"/>
        <v>Over due</v>
      </c>
      <c r="P485" s="23">
        <f t="shared" si="201"/>
        <v>130.60779472954229</v>
      </c>
      <c r="Q485" t="str">
        <f t="shared" si="202"/>
        <v>Non Expense Part</v>
      </c>
    </row>
    <row r="486" spans="1:17" x14ac:dyDescent="0.35">
      <c r="A486" s="62" t="s">
        <v>508</v>
      </c>
      <c r="B486" s="62" t="s">
        <v>374</v>
      </c>
      <c r="C486" s="62" t="s">
        <v>10</v>
      </c>
      <c r="D486" s="62" t="s">
        <v>9</v>
      </c>
      <c r="E486" s="62" t="s">
        <v>375</v>
      </c>
      <c r="F486" s="63">
        <v>2</v>
      </c>
      <c r="G486" s="64">
        <v>2137.73</v>
      </c>
      <c r="H486" s="64">
        <v>0</v>
      </c>
      <c r="I486" s="69">
        <v>43993</v>
      </c>
      <c r="J486" s="2">
        <f t="shared" si="195"/>
        <v>4275.46</v>
      </c>
      <c r="K486" s="3">
        <f t="shared" si="196"/>
        <v>11.859805825242718</v>
      </c>
      <c r="L486" s="4" t="str">
        <f t="shared" si="197"/>
        <v>Good Transit to CE</v>
      </c>
      <c r="M486" s="4">
        <f t="shared" ca="1" si="198"/>
        <v>978</v>
      </c>
      <c r="N486" s="5" t="str">
        <f t="shared" si="199"/>
        <v>SONIA (ISHOLA &amp; JERRY &amp; JAMIU) - (PPKs Inclusive)</v>
      </c>
      <c r="O486" s="5" t="str">
        <f t="shared" ca="1" si="200"/>
        <v>Over due</v>
      </c>
      <c r="P486" s="23">
        <f t="shared" si="201"/>
        <v>5.9299029126213592</v>
      </c>
      <c r="Q486" t="str">
        <f t="shared" si="202"/>
        <v>Non Expense Part</v>
      </c>
    </row>
    <row r="487" spans="1:17" x14ac:dyDescent="0.35">
      <c r="A487" s="62" t="s">
        <v>557</v>
      </c>
      <c r="B487" s="62" t="s">
        <v>218</v>
      </c>
      <c r="C487" s="62" t="s">
        <v>8</v>
      </c>
      <c r="D487" s="62" t="s">
        <v>9</v>
      </c>
      <c r="E487" s="62" t="s">
        <v>35</v>
      </c>
      <c r="F487" s="63">
        <v>1</v>
      </c>
      <c r="G487" s="64">
        <v>38570.18</v>
      </c>
      <c r="H487" s="64">
        <v>0</v>
      </c>
      <c r="I487" s="69">
        <v>43991</v>
      </c>
      <c r="J487" s="2">
        <f t="shared" si="195"/>
        <v>38570.18</v>
      </c>
      <c r="K487" s="3">
        <f t="shared" si="196"/>
        <v>106.99079056865465</v>
      </c>
      <c r="L487" s="4" t="str">
        <f t="shared" si="197"/>
        <v>Good Transit to CE</v>
      </c>
      <c r="M487" s="4">
        <f t="shared" ca="1" si="198"/>
        <v>980</v>
      </c>
      <c r="N487" s="5" t="str">
        <f t="shared" si="199"/>
        <v>SONIA (ISHOLA &amp; JERRY &amp; JAMIU) - (PPKs Inclusive)</v>
      </c>
      <c r="O487" s="5" t="str">
        <f t="shared" ca="1" si="200"/>
        <v>Over due</v>
      </c>
      <c r="P487" s="23">
        <f t="shared" si="201"/>
        <v>106.99079056865465</v>
      </c>
      <c r="Q487" t="str">
        <f t="shared" si="202"/>
        <v>Non Expense Part</v>
      </c>
    </row>
    <row r="488" spans="1:17" x14ac:dyDescent="0.35">
      <c r="A488" s="62" t="s">
        <v>558</v>
      </c>
      <c r="B488" s="62" t="s">
        <v>374</v>
      </c>
      <c r="C488" s="62" t="s">
        <v>10</v>
      </c>
      <c r="D488" s="62" t="s">
        <v>9</v>
      </c>
      <c r="E488" s="62" t="s">
        <v>375</v>
      </c>
      <c r="F488" s="63">
        <v>1</v>
      </c>
      <c r="G488" s="64">
        <v>2137.73</v>
      </c>
      <c r="H488" s="64">
        <v>0</v>
      </c>
      <c r="I488" s="69">
        <v>43993</v>
      </c>
      <c r="J488" s="2">
        <f t="shared" si="195"/>
        <v>2137.73</v>
      </c>
      <c r="K488" s="3">
        <f t="shared" si="196"/>
        <v>5.9299029126213592</v>
      </c>
      <c r="L488" s="4" t="str">
        <f t="shared" si="197"/>
        <v>Good Transit to CE</v>
      </c>
      <c r="M488" s="4">
        <f t="shared" ca="1" si="198"/>
        <v>978</v>
      </c>
      <c r="N488" s="5" t="str">
        <f t="shared" si="199"/>
        <v>SONIA (ISHOLA &amp; JERRY &amp; JAMIU) - (PPKs Inclusive)</v>
      </c>
      <c r="O488" s="5" t="str">
        <f t="shared" ca="1" si="200"/>
        <v>Over due</v>
      </c>
      <c r="P488" s="23">
        <f t="shared" si="201"/>
        <v>5.9299029126213592</v>
      </c>
      <c r="Q488" t="str">
        <f t="shared" si="202"/>
        <v>Non Expense Part</v>
      </c>
    </row>
    <row r="489" spans="1:17" x14ac:dyDescent="0.35">
      <c r="A489" s="62" t="s">
        <v>448</v>
      </c>
      <c r="B489" s="62" t="s">
        <v>331</v>
      </c>
      <c r="C489" s="62" t="s">
        <v>8</v>
      </c>
      <c r="D489" s="62" t="s">
        <v>9</v>
      </c>
      <c r="E489" s="62" t="s">
        <v>332</v>
      </c>
      <c r="F489" s="63">
        <v>1</v>
      </c>
      <c r="G489" s="64">
        <v>390521.56</v>
      </c>
      <c r="H489" s="64">
        <v>8.6910000000000007</v>
      </c>
      <c r="I489" s="69">
        <v>43993</v>
      </c>
      <c r="J489" s="2">
        <f t="shared" si="195"/>
        <v>390521.56</v>
      </c>
      <c r="K489" s="3">
        <f t="shared" si="196"/>
        <v>1083.3016671289874</v>
      </c>
      <c r="L489" s="4" t="str">
        <f t="shared" si="197"/>
        <v>Good Transit to CE</v>
      </c>
      <c r="M489" s="4">
        <f t="shared" ca="1" si="198"/>
        <v>978</v>
      </c>
      <c r="N489" s="5" t="str">
        <f t="shared" si="199"/>
        <v>SONIA (ISHOLA &amp; JERRY &amp; JAMIU) - (PPKs Inclusive)</v>
      </c>
      <c r="O489" s="5" t="str">
        <f t="shared" ca="1" si="200"/>
        <v>Over due</v>
      </c>
      <c r="P489" s="23">
        <f t="shared" si="201"/>
        <v>1083.2775589459084</v>
      </c>
      <c r="Q489" t="str">
        <f t="shared" si="202"/>
        <v>Non Expense Part</v>
      </c>
    </row>
    <row r="490" spans="1:17" x14ac:dyDescent="0.35">
      <c r="A490" s="62" t="s">
        <v>448</v>
      </c>
      <c r="B490" s="62" t="s">
        <v>160</v>
      </c>
      <c r="C490" s="62" t="s">
        <v>10</v>
      </c>
      <c r="D490" s="62" t="s">
        <v>9</v>
      </c>
      <c r="E490" s="62" t="s">
        <v>92</v>
      </c>
      <c r="F490" s="63">
        <v>1</v>
      </c>
      <c r="G490" s="64">
        <v>39818.07</v>
      </c>
      <c r="H490" s="64">
        <v>0</v>
      </c>
      <c r="I490" s="69">
        <v>43992</v>
      </c>
      <c r="J490" s="2">
        <f t="shared" si="195"/>
        <v>39818.07</v>
      </c>
      <c r="K490" s="3">
        <f t="shared" si="196"/>
        <v>110.4523439667129</v>
      </c>
      <c r="L490" s="4" t="str">
        <f t="shared" si="197"/>
        <v>Good Transit to CE</v>
      </c>
      <c r="M490" s="4">
        <f t="shared" ca="1" si="198"/>
        <v>979</v>
      </c>
      <c r="N490" s="5" t="str">
        <f t="shared" si="199"/>
        <v>SONIA (ISHOLA &amp; JERRY &amp; JAMIU) - (PPKs Inclusive)</v>
      </c>
      <c r="O490" s="5" t="str">
        <f t="shared" ca="1" si="200"/>
        <v>Over due</v>
      </c>
      <c r="P490" s="23">
        <f t="shared" si="201"/>
        <v>110.4523439667129</v>
      </c>
      <c r="Q490" t="str">
        <f t="shared" si="202"/>
        <v>Non Expense Part</v>
      </c>
    </row>
    <row r="491" spans="1:17" x14ac:dyDescent="0.35">
      <c r="A491" s="62" t="s">
        <v>559</v>
      </c>
      <c r="B491" s="62" t="s">
        <v>355</v>
      </c>
      <c r="C491" s="62" t="s">
        <v>10</v>
      </c>
      <c r="D491" s="62" t="s">
        <v>9</v>
      </c>
      <c r="E491" s="62" t="s">
        <v>356</v>
      </c>
      <c r="F491" s="63">
        <v>1</v>
      </c>
      <c r="G491" s="64">
        <v>39102.17</v>
      </c>
      <c r="H491" s="64">
        <v>0</v>
      </c>
      <c r="I491" s="69">
        <v>43993</v>
      </c>
      <c r="J491" s="2">
        <f t="shared" si="195"/>
        <v>39102.17</v>
      </c>
      <c r="K491" s="3">
        <f t="shared" si="196"/>
        <v>108.4664909847434</v>
      </c>
      <c r="L491" s="4" t="str">
        <f t="shared" si="197"/>
        <v>Good Transit to CE</v>
      </c>
      <c r="M491" s="4">
        <f t="shared" ca="1" si="198"/>
        <v>978</v>
      </c>
      <c r="N491" s="5" t="str">
        <f t="shared" si="199"/>
        <v>SONIA (ISHOLA &amp; JERRY &amp; JAMIU) - (PPKs Inclusive)</v>
      </c>
      <c r="O491" s="5" t="str">
        <f t="shared" ca="1" si="200"/>
        <v>Over due</v>
      </c>
      <c r="P491" s="23">
        <f t="shared" si="201"/>
        <v>108.4664909847434</v>
      </c>
      <c r="Q491" t="str">
        <f t="shared" si="202"/>
        <v>Non Expense Part</v>
      </c>
    </row>
    <row r="492" spans="1:17" x14ac:dyDescent="0.35">
      <c r="A492" s="62" t="s">
        <v>476</v>
      </c>
      <c r="B492" s="62" t="s">
        <v>144</v>
      </c>
      <c r="C492" s="62" t="s">
        <v>8</v>
      </c>
      <c r="D492" s="62" t="s">
        <v>9</v>
      </c>
      <c r="E492" s="62" t="s">
        <v>28</v>
      </c>
      <c r="F492" s="63">
        <v>1</v>
      </c>
      <c r="G492" s="64">
        <v>59967.21</v>
      </c>
      <c r="H492" s="64">
        <v>0</v>
      </c>
      <c r="I492" s="69">
        <v>43992</v>
      </c>
      <c r="J492" s="2">
        <f t="shared" si="195"/>
        <v>59967.21</v>
      </c>
      <c r="K492" s="3">
        <f t="shared" si="196"/>
        <v>166.34454923717058</v>
      </c>
      <c r="L492" s="4" t="str">
        <f t="shared" si="197"/>
        <v>Good Transit to CE</v>
      </c>
      <c r="M492" s="4">
        <f t="shared" ca="1" si="198"/>
        <v>979</v>
      </c>
      <c r="N492" s="5" t="str">
        <f t="shared" si="199"/>
        <v>SONIA (ISHOLA &amp; JERRY &amp; JAMIU) - (PPKs Inclusive)</v>
      </c>
      <c r="O492" s="5" t="str">
        <f t="shared" ca="1" si="200"/>
        <v>Over due</v>
      </c>
      <c r="P492" s="23">
        <f t="shared" si="201"/>
        <v>166.34454923717058</v>
      </c>
      <c r="Q492" t="str">
        <f t="shared" si="202"/>
        <v>Non Expense Part</v>
      </c>
    </row>
    <row r="493" spans="1:17" x14ac:dyDescent="0.35">
      <c r="A493" s="62" t="s">
        <v>560</v>
      </c>
      <c r="B493" s="62" t="s">
        <v>152</v>
      </c>
      <c r="C493" s="62" t="s">
        <v>8</v>
      </c>
      <c r="D493" s="62" t="s">
        <v>9</v>
      </c>
      <c r="E493" s="62" t="s">
        <v>38</v>
      </c>
      <c r="F493" s="63">
        <v>1</v>
      </c>
      <c r="G493" s="64">
        <v>102216.68</v>
      </c>
      <c r="H493" s="64">
        <v>0</v>
      </c>
      <c r="I493" s="69">
        <v>43992</v>
      </c>
      <c r="J493" s="2">
        <f t="shared" si="195"/>
        <v>102216.68</v>
      </c>
      <c r="K493" s="3">
        <f t="shared" si="196"/>
        <v>283.54141470180303</v>
      </c>
      <c r="L493" s="4" t="str">
        <f t="shared" si="197"/>
        <v>Good Transit to CE</v>
      </c>
      <c r="M493" s="4">
        <f t="shared" ca="1" si="198"/>
        <v>979</v>
      </c>
      <c r="N493" s="5" t="str">
        <f t="shared" si="199"/>
        <v>SONIA (ISHOLA &amp; JERRY &amp; JAMIU) - (PPKs Inclusive)</v>
      </c>
      <c r="O493" s="5" t="str">
        <f t="shared" ca="1" si="200"/>
        <v>Over due</v>
      </c>
      <c r="P493" s="23">
        <f t="shared" si="201"/>
        <v>283.54141470180303</v>
      </c>
      <c r="Q493" t="str">
        <f t="shared" si="202"/>
        <v>Non Expense Part</v>
      </c>
    </row>
    <row r="494" spans="1:17" x14ac:dyDescent="0.35">
      <c r="A494" s="62" t="s">
        <v>561</v>
      </c>
      <c r="B494" s="62" t="s">
        <v>186</v>
      </c>
      <c r="C494" s="62" t="s">
        <v>8</v>
      </c>
      <c r="D494" s="62" t="s">
        <v>9</v>
      </c>
      <c r="E494" s="62" t="s">
        <v>187</v>
      </c>
      <c r="F494" s="63">
        <v>1</v>
      </c>
      <c r="G494" s="64">
        <v>44639.73</v>
      </c>
      <c r="H494" s="64">
        <v>0</v>
      </c>
      <c r="I494" s="69">
        <v>43993</v>
      </c>
      <c r="J494" s="2">
        <f t="shared" si="195"/>
        <v>44639.73</v>
      </c>
      <c r="K494" s="3">
        <f t="shared" si="196"/>
        <v>123.82726768377255</v>
      </c>
      <c r="L494" s="4" t="str">
        <f t="shared" si="197"/>
        <v>Good Transit to CE</v>
      </c>
      <c r="M494" s="4">
        <f t="shared" ca="1" si="198"/>
        <v>978</v>
      </c>
      <c r="N494" s="5" t="str">
        <f t="shared" si="199"/>
        <v>SONIA (ISHOLA &amp; JERRY &amp; JAMIU) - (PPKs Inclusive)</v>
      </c>
      <c r="O494" s="5" t="str">
        <f t="shared" ca="1" si="200"/>
        <v>Over due</v>
      </c>
      <c r="P494" s="23">
        <f t="shared" si="201"/>
        <v>123.82726768377255</v>
      </c>
      <c r="Q494" t="str">
        <f t="shared" si="202"/>
        <v>Non Expense Part</v>
      </c>
    </row>
    <row r="495" spans="1:17" x14ac:dyDescent="0.35">
      <c r="A495" s="62" t="s">
        <v>561</v>
      </c>
      <c r="B495" s="62" t="s">
        <v>374</v>
      </c>
      <c r="C495" s="62" t="s">
        <v>10</v>
      </c>
      <c r="D495" s="62" t="s">
        <v>9</v>
      </c>
      <c r="E495" s="62" t="s">
        <v>375</v>
      </c>
      <c r="F495" s="63">
        <v>1</v>
      </c>
      <c r="G495" s="64">
        <v>2137.73</v>
      </c>
      <c r="H495" s="64">
        <v>0</v>
      </c>
      <c r="I495" s="69">
        <v>43993</v>
      </c>
      <c r="J495" s="2">
        <f t="shared" si="195"/>
        <v>2137.73</v>
      </c>
      <c r="K495" s="3">
        <f t="shared" si="196"/>
        <v>5.9299029126213592</v>
      </c>
      <c r="L495" s="4" t="str">
        <f t="shared" si="197"/>
        <v>Good Transit to CE</v>
      </c>
      <c r="M495" s="4">
        <f t="shared" ca="1" si="198"/>
        <v>978</v>
      </c>
      <c r="N495" s="5" t="str">
        <f t="shared" si="199"/>
        <v>SONIA (ISHOLA &amp; JERRY &amp; JAMIU) - (PPKs Inclusive)</v>
      </c>
      <c r="O495" s="5" t="str">
        <f t="shared" ca="1" si="200"/>
        <v>Over due</v>
      </c>
      <c r="P495" s="23">
        <f t="shared" si="201"/>
        <v>5.9299029126213592</v>
      </c>
      <c r="Q495" t="str">
        <f t="shared" si="202"/>
        <v>Non Expense Part</v>
      </c>
    </row>
    <row r="496" spans="1:17" x14ac:dyDescent="0.35">
      <c r="A496" s="62" t="s">
        <v>562</v>
      </c>
      <c r="B496" s="62" t="s">
        <v>145</v>
      </c>
      <c r="C496" s="62" t="s">
        <v>8</v>
      </c>
      <c r="D496" s="62" t="s">
        <v>9</v>
      </c>
      <c r="E496" s="62" t="s">
        <v>30</v>
      </c>
      <c r="F496" s="63">
        <v>1</v>
      </c>
      <c r="G496" s="64">
        <v>55738.33</v>
      </c>
      <c r="H496" s="64">
        <v>0</v>
      </c>
      <c r="I496" s="69">
        <v>43992</v>
      </c>
      <c r="J496" s="2">
        <f t="shared" si="195"/>
        <v>55738.33</v>
      </c>
      <c r="K496" s="3">
        <f t="shared" si="196"/>
        <v>154.61395284327324</v>
      </c>
      <c r="L496" s="4" t="str">
        <f t="shared" si="197"/>
        <v>Good Transit to CE</v>
      </c>
      <c r="M496" s="4">
        <f t="shared" ca="1" si="198"/>
        <v>979</v>
      </c>
      <c r="N496" s="5" t="str">
        <f t="shared" si="199"/>
        <v>SONIA (ISHOLA &amp; JERRY &amp; JAMIU) - (PPKs Inclusive)</v>
      </c>
      <c r="O496" s="5" t="str">
        <f t="shared" ca="1" si="200"/>
        <v>Over due</v>
      </c>
      <c r="P496" s="23">
        <f t="shared" si="201"/>
        <v>154.61395284327324</v>
      </c>
      <c r="Q496" t="str">
        <f t="shared" si="202"/>
        <v>Non Expense Part</v>
      </c>
    </row>
    <row r="497" spans="1:17" x14ac:dyDescent="0.35">
      <c r="A497" s="62" t="s">
        <v>102</v>
      </c>
      <c r="B497" s="62" t="s">
        <v>162</v>
      </c>
      <c r="C497" s="62" t="s">
        <v>10</v>
      </c>
      <c r="D497" s="62" t="s">
        <v>9</v>
      </c>
      <c r="E497" s="62" t="s">
        <v>96</v>
      </c>
      <c r="F497" s="63">
        <v>1</v>
      </c>
      <c r="G497" s="64">
        <v>11046.78</v>
      </c>
      <c r="H497" s="64">
        <v>0</v>
      </c>
      <c r="I497" s="69">
        <v>43486</v>
      </c>
      <c r="J497" s="2">
        <f t="shared" si="195"/>
        <v>11046.78</v>
      </c>
      <c r="K497" s="3">
        <f t="shared" si="196"/>
        <v>30.642940360610265</v>
      </c>
      <c r="L497" s="4" t="str">
        <f t="shared" si="197"/>
        <v>Good Transit to CE</v>
      </c>
      <c r="M497" s="4">
        <f t="shared" ca="1" si="198"/>
        <v>1485</v>
      </c>
      <c r="N497" s="5" t="str">
        <f t="shared" si="199"/>
        <v>SONIA (ISHOLA &amp; JERRY &amp; JAMIU) - (PPKs Inclusive)</v>
      </c>
      <c r="O497" s="5" t="str">
        <f t="shared" ca="1" si="200"/>
        <v>Over due</v>
      </c>
      <c r="P497" s="23">
        <f t="shared" si="201"/>
        <v>30.642940360610265</v>
      </c>
      <c r="Q497" t="str">
        <f t="shared" si="202"/>
        <v>Non Expense Part</v>
      </c>
    </row>
    <row r="498" spans="1:17" x14ac:dyDescent="0.35">
      <c r="A498" s="62" t="s">
        <v>102</v>
      </c>
      <c r="B498" s="62" t="s">
        <v>374</v>
      </c>
      <c r="C498" s="62" t="s">
        <v>10</v>
      </c>
      <c r="D498" s="62" t="s">
        <v>9</v>
      </c>
      <c r="E498" s="62" t="s">
        <v>375</v>
      </c>
      <c r="F498" s="63">
        <v>1</v>
      </c>
      <c r="G498" s="64">
        <v>2137.73</v>
      </c>
      <c r="H498" s="64">
        <v>0</v>
      </c>
      <c r="I498" s="69">
        <v>43993</v>
      </c>
      <c r="J498" s="2">
        <f t="shared" si="195"/>
        <v>2137.73</v>
      </c>
      <c r="K498" s="3">
        <f t="shared" si="196"/>
        <v>5.9299029126213592</v>
      </c>
      <c r="L498" s="4" t="str">
        <f t="shared" si="197"/>
        <v>Good Transit to CE</v>
      </c>
      <c r="M498" s="4">
        <f t="shared" ca="1" si="198"/>
        <v>978</v>
      </c>
      <c r="N498" s="5" t="str">
        <f t="shared" si="199"/>
        <v>SONIA (ISHOLA &amp; JERRY &amp; JAMIU) - (PPKs Inclusive)</v>
      </c>
      <c r="O498" s="5" t="str">
        <f t="shared" ca="1" si="200"/>
        <v>Over due</v>
      </c>
      <c r="P498" s="23">
        <f t="shared" si="201"/>
        <v>5.9299029126213592</v>
      </c>
      <c r="Q498" t="str">
        <f t="shared" si="202"/>
        <v>Non Expense Part</v>
      </c>
    </row>
    <row r="499" spans="1:17" x14ac:dyDescent="0.35">
      <c r="A499" s="62" t="s">
        <v>395</v>
      </c>
      <c r="B499" s="62" t="s">
        <v>140</v>
      </c>
      <c r="C499" s="62" t="s">
        <v>8</v>
      </c>
      <c r="D499" s="62" t="s">
        <v>9</v>
      </c>
      <c r="E499" s="62" t="s">
        <v>13</v>
      </c>
      <c r="F499" s="63">
        <v>1</v>
      </c>
      <c r="G499" s="64">
        <v>137664.66</v>
      </c>
      <c r="H499" s="64">
        <v>0.121</v>
      </c>
      <c r="I499" s="69">
        <v>43992</v>
      </c>
      <c r="J499" s="2">
        <f t="shared" si="195"/>
        <v>137664.66</v>
      </c>
      <c r="K499" s="3">
        <f t="shared" si="196"/>
        <v>381.87179195561725</v>
      </c>
      <c r="L499" s="4" t="str">
        <f t="shared" si="197"/>
        <v>Good Transit to CE</v>
      </c>
      <c r="M499" s="4">
        <f t="shared" ca="1" si="198"/>
        <v>979</v>
      </c>
      <c r="N499" s="5" t="str">
        <f t="shared" si="199"/>
        <v>SONIA (ISHOLA &amp; JERRY &amp; JAMIU) - (PPKs Inclusive)</v>
      </c>
      <c r="O499" s="5" t="str">
        <f t="shared" ca="1" si="200"/>
        <v>Over due</v>
      </c>
      <c r="P499" s="23">
        <f t="shared" si="201"/>
        <v>381.8714563106796</v>
      </c>
      <c r="Q499" t="str">
        <f t="shared" si="202"/>
        <v>Non Expense Part</v>
      </c>
    </row>
    <row r="500" spans="1:17" x14ac:dyDescent="0.35">
      <c r="A500" s="62" t="s">
        <v>395</v>
      </c>
      <c r="B500" s="62" t="s">
        <v>170</v>
      </c>
      <c r="C500" s="62" t="s">
        <v>10</v>
      </c>
      <c r="D500" s="62" t="s">
        <v>9</v>
      </c>
      <c r="E500" s="62" t="s">
        <v>95</v>
      </c>
      <c r="F500" s="63">
        <v>1</v>
      </c>
      <c r="G500" s="64">
        <v>1957.75</v>
      </c>
      <c r="H500" s="64">
        <v>0</v>
      </c>
      <c r="I500" s="69">
        <v>43929</v>
      </c>
      <c r="J500" s="2">
        <f t="shared" si="195"/>
        <v>1957.75</v>
      </c>
      <c r="K500" s="3">
        <f t="shared" si="196"/>
        <v>5.4306518723994452</v>
      </c>
      <c r="L500" s="4" t="str">
        <f t="shared" si="197"/>
        <v>Good Transit to CE</v>
      </c>
      <c r="M500" s="4">
        <f t="shared" ca="1" si="198"/>
        <v>1042</v>
      </c>
      <c r="N500" s="5" t="str">
        <f t="shared" si="199"/>
        <v>SONIA (ISHOLA &amp; JERRY &amp; JAMIU) - (PPKs Inclusive)</v>
      </c>
      <c r="O500" s="5" t="str">
        <f t="shared" ca="1" si="200"/>
        <v>Over due</v>
      </c>
      <c r="P500" s="23">
        <f t="shared" si="201"/>
        <v>5.4306518723994452</v>
      </c>
      <c r="Q500" t="str">
        <f t="shared" si="202"/>
        <v>Non Expense Part</v>
      </c>
    </row>
    <row r="501" spans="1:17" x14ac:dyDescent="0.35">
      <c r="A501" s="62" t="s">
        <v>395</v>
      </c>
      <c r="B501" s="62" t="s">
        <v>547</v>
      </c>
      <c r="C501" s="62" t="s">
        <v>8</v>
      </c>
      <c r="D501" s="62" t="s">
        <v>9</v>
      </c>
      <c r="E501" s="62" t="s">
        <v>213</v>
      </c>
      <c r="F501" s="63">
        <v>1</v>
      </c>
      <c r="G501" s="64">
        <v>65086</v>
      </c>
      <c r="H501" s="64">
        <v>0</v>
      </c>
      <c r="I501" s="69">
        <v>43992</v>
      </c>
      <c r="J501" s="2">
        <f t="shared" si="195"/>
        <v>65086</v>
      </c>
      <c r="K501" s="3">
        <f t="shared" si="196"/>
        <v>180.54368932038835</v>
      </c>
      <c r="L501" s="4" t="str">
        <f t="shared" si="197"/>
        <v>Good Transit to CE</v>
      </c>
      <c r="M501" s="4">
        <f t="shared" ca="1" si="198"/>
        <v>979</v>
      </c>
      <c r="N501" s="5" t="str">
        <f t="shared" si="199"/>
        <v>SONIA (ISHOLA &amp; JERRY &amp; JAMIU) - (PPKs Inclusive)</v>
      </c>
      <c r="O501" s="5" t="str">
        <f t="shared" ca="1" si="200"/>
        <v>Over due</v>
      </c>
      <c r="P501" s="23">
        <f t="shared" si="201"/>
        <v>180.54368932038835</v>
      </c>
      <c r="Q501" t="str">
        <f t="shared" si="202"/>
        <v>Non Expense Part</v>
      </c>
    </row>
    <row r="502" spans="1:17" x14ac:dyDescent="0.35">
      <c r="A502" s="62" t="s">
        <v>416</v>
      </c>
      <c r="B502" s="62" t="s">
        <v>549</v>
      </c>
      <c r="C502" s="62" t="s">
        <v>8</v>
      </c>
      <c r="D502" s="62" t="s">
        <v>9</v>
      </c>
      <c r="E502" s="62" t="s">
        <v>550</v>
      </c>
      <c r="F502" s="63">
        <v>1</v>
      </c>
      <c r="G502" s="64">
        <v>121055.83</v>
      </c>
      <c r="H502" s="64">
        <v>0</v>
      </c>
      <c r="I502" s="69">
        <v>43992</v>
      </c>
      <c r="J502" s="2">
        <f t="shared" si="195"/>
        <v>121055.83</v>
      </c>
      <c r="K502" s="3">
        <f t="shared" si="196"/>
        <v>335.79980582524274</v>
      </c>
      <c r="L502" s="4" t="str">
        <f t="shared" si="197"/>
        <v>Good Transit to CE</v>
      </c>
      <c r="M502" s="4">
        <f t="shared" ca="1" si="198"/>
        <v>979</v>
      </c>
      <c r="N502" s="5" t="str">
        <f t="shared" si="199"/>
        <v>SONIA (ISHOLA &amp; JERRY &amp; JAMIU) - (PPKs Inclusive)</v>
      </c>
      <c r="O502" s="5" t="str">
        <f t="shared" ca="1" si="200"/>
        <v>Over due</v>
      </c>
      <c r="P502" s="23">
        <f t="shared" si="201"/>
        <v>335.79980582524274</v>
      </c>
      <c r="Q502" t="str">
        <f t="shared" si="202"/>
        <v>Non Expense Part</v>
      </c>
    </row>
    <row r="503" spans="1:17" x14ac:dyDescent="0.35">
      <c r="A503" s="62" t="s">
        <v>416</v>
      </c>
      <c r="B503" s="62" t="s">
        <v>134</v>
      </c>
      <c r="C503" s="62" t="s">
        <v>8</v>
      </c>
      <c r="D503" s="62" t="s">
        <v>9</v>
      </c>
      <c r="E503" s="62" t="s">
        <v>18</v>
      </c>
      <c r="F503" s="63">
        <v>1</v>
      </c>
      <c r="G503" s="64">
        <v>124886.85</v>
      </c>
      <c r="H503" s="64">
        <v>0</v>
      </c>
      <c r="I503" s="69">
        <v>43992</v>
      </c>
      <c r="J503" s="2">
        <f t="shared" si="195"/>
        <v>124886.85</v>
      </c>
      <c r="K503" s="3">
        <f t="shared" si="196"/>
        <v>346.42676837725384</v>
      </c>
      <c r="L503" s="4" t="str">
        <f t="shared" si="197"/>
        <v>Good Transit to CE</v>
      </c>
      <c r="M503" s="4">
        <f t="shared" ca="1" si="198"/>
        <v>979</v>
      </c>
      <c r="N503" s="5" t="str">
        <f t="shared" si="199"/>
        <v>SONIA (ISHOLA &amp; JERRY &amp; JAMIU) - (PPKs Inclusive)</v>
      </c>
      <c r="O503" s="5" t="str">
        <f t="shared" ca="1" si="200"/>
        <v>Over due</v>
      </c>
      <c r="P503" s="23">
        <f t="shared" si="201"/>
        <v>346.42676837725384</v>
      </c>
      <c r="Q503" t="str">
        <f t="shared" si="202"/>
        <v>Non Expense Part</v>
      </c>
    </row>
    <row r="504" spans="1:17" x14ac:dyDescent="0.35">
      <c r="A504" s="62" t="s">
        <v>416</v>
      </c>
      <c r="B504" s="62" t="s">
        <v>355</v>
      </c>
      <c r="C504" s="62" t="s">
        <v>10</v>
      </c>
      <c r="D504" s="62" t="s">
        <v>9</v>
      </c>
      <c r="E504" s="62" t="s">
        <v>356</v>
      </c>
      <c r="F504" s="63">
        <v>1</v>
      </c>
      <c r="G504" s="64">
        <v>39102.17</v>
      </c>
      <c r="H504" s="64">
        <v>0</v>
      </c>
      <c r="I504" s="69">
        <v>43993</v>
      </c>
      <c r="J504" s="2">
        <f t="shared" si="195"/>
        <v>39102.17</v>
      </c>
      <c r="K504" s="3">
        <f t="shared" si="196"/>
        <v>108.4664909847434</v>
      </c>
      <c r="L504" s="4" t="str">
        <f t="shared" si="197"/>
        <v>Good Transit to CE</v>
      </c>
      <c r="M504" s="4">
        <f t="shared" ca="1" si="198"/>
        <v>978</v>
      </c>
      <c r="N504" s="5" t="str">
        <f t="shared" si="199"/>
        <v>SONIA (ISHOLA &amp; JERRY &amp; JAMIU) - (PPKs Inclusive)</v>
      </c>
      <c r="O504" s="5" t="str">
        <f t="shared" ca="1" si="200"/>
        <v>Over due</v>
      </c>
      <c r="P504" s="23">
        <f t="shared" si="201"/>
        <v>108.4664909847434</v>
      </c>
      <c r="Q504" t="str">
        <f t="shared" si="202"/>
        <v>Non Expense Part</v>
      </c>
    </row>
    <row r="505" spans="1:17" x14ac:dyDescent="0.35">
      <c r="A505" s="62" t="s">
        <v>514</v>
      </c>
      <c r="B505" s="62" t="s">
        <v>140</v>
      </c>
      <c r="C505" s="62" t="s">
        <v>8</v>
      </c>
      <c r="D505" s="62" t="s">
        <v>9</v>
      </c>
      <c r="E505" s="62" t="s">
        <v>13</v>
      </c>
      <c r="F505" s="63">
        <v>1</v>
      </c>
      <c r="G505" s="64">
        <v>137664.66</v>
      </c>
      <c r="H505" s="64">
        <v>0.121</v>
      </c>
      <c r="I505" s="69">
        <v>43991</v>
      </c>
      <c r="J505" s="2">
        <f t="shared" si="195"/>
        <v>137664.66</v>
      </c>
      <c r="K505" s="3">
        <f t="shared" si="196"/>
        <v>381.87179195561725</v>
      </c>
      <c r="L505" s="4" t="str">
        <f t="shared" si="197"/>
        <v>Good Transit to CE</v>
      </c>
      <c r="M505" s="4">
        <f t="shared" ca="1" si="198"/>
        <v>980</v>
      </c>
      <c r="N505" s="5" t="str">
        <f t="shared" si="199"/>
        <v>SONIA (ISHOLA &amp; JERRY &amp; JAMIU) - (PPKs Inclusive)</v>
      </c>
      <c r="O505" s="5" t="str">
        <f t="shared" ca="1" si="200"/>
        <v>Over due</v>
      </c>
      <c r="P505" s="23">
        <f t="shared" si="201"/>
        <v>381.8714563106796</v>
      </c>
      <c r="Q505" t="str">
        <f t="shared" si="202"/>
        <v>Non Expense Part</v>
      </c>
    </row>
    <row r="506" spans="1:17" x14ac:dyDescent="0.35">
      <c r="A506" s="62" t="s">
        <v>514</v>
      </c>
      <c r="B506" s="62" t="s">
        <v>134</v>
      </c>
      <c r="C506" s="62" t="s">
        <v>8</v>
      </c>
      <c r="D506" s="62" t="s">
        <v>9</v>
      </c>
      <c r="E506" s="62" t="s">
        <v>18</v>
      </c>
      <c r="F506" s="63">
        <v>2</v>
      </c>
      <c r="G506" s="64">
        <v>124886.85</v>
      </c>
      <c r="H506" s="64">
        <v>0</v>
      </c>
      <c r="I506" s="69">
        <v>43993</v>
      </c>
      <c r="J506" s="2">
        <f t="shared" si="195"/>
        <v>249773.7</v>
      </c>
      <c r="K506" s="3">
        <f t="shared" si="196"/>
        <v>692.85353675450767</v>
      </c>
      <c r="L506" s="4" t="str">
        <f t="shared" si="197"/>
        <v>Good Transit to CE</v>
      </c>
      <c r="M506" s="4">
        <f t="shared" ca="1" si="198"/>
        <v>978</v>
      </c>
      <c r="N506" s="5" t="str">
        <f t="shared" si="199"/>
        <v>SONIA (ISHOLA &amp; JERRY &amp; JAMIU) - (PPKs Inclusive)</v>
      </c>
      <c r="O506" s="5" t="str">
        <f t="shared" ca="1" si="200"/>
        <v>Over due</v>
      </c>
      <c r="P506" s="23">
        <f t="shared" si="201"/>
        <v>346.42676837725384</v>
      </c>
      <c r="Q506" t="str">
        <f t="shared" si="202"/>
        <v>Non Expense Part</v>
      </c>
    </row>
    <row r="507" spans="1:17" x14ac:dyDescent="0.35">
      <c r="A507" s="62" t="s">
        <v>477</v>
      </c>
      <c r="B507" s="62" t="s">
        <v>438</v>
      </c>
      <c r="C507" s="62" t="s">
        <v>10</v>
      </c>
      <c r="D507" s="62" t="s">
        <v>9</v>
      </c>
      <c r="E507" s="62" t="s">
        <v>439</v>
      </c>
      <c r="F507" s="63">
        <v>6</v>
      </c>
      <c r="G507" s="64">
        <v>0</v>
      </c>
      <c r="H507" s="64">
        <v>0</v>
      </c>
      <c r="I507" s="69">
        <v>43990</v>
      </c>
      <c r="J507" s="2">
        <f t="shared" si="195"/>
        <v>0</v>
      </c>
      <c r="K507" s="3">
        <f t="shared" si="196"/>
        <v>0</v>
      </c>
      <c r="L507" s="4" t="str">
        <f t="shared" si="197"/>
        <v>Good Transit to CE</v>
      </c>
      <c r="M507" s="4">
        <f t="shared" ca="1" si="198"/>
        <v>981</v>
      </c>
      <c r="N507" s="5" t="str">
        <f t="shared" si="199"/>
        <v>SONIA (ISHOLA &amp; JERRY &amp; JAMIU) - (PPKs Inclusive)</v>
      </c>
      <c r="O507" s="5" t="str">
        <f t="shared" ca="1" si="200"/>
        <v>Over due</v>
      </c>
      <c r="P507" s="23">
        <f t="shared" si="201"/>
        <v>0</v>
      </c>
      <c r="Q507" t="str">
        <f t="shared" si="202"/>
        <v>Expense Part</v>
      </c>
    </row>
    <row r="508" spans="1:17" x14ac:dyDescent="0.35">
      <c r="A508" s="62" t="s">
        <v>477</v>
      </c>
      <c r="B508" s="62" t="s">
        <v>148</v>
      </c>
      <c r="C508" s="62" t="s">
        <v>10</v>
      </c>
      <c r="D508" s="62" t="s">
        <v>9</v>
      </c>
      <c r="E508" s="62" t="s">
        <v>21</v>
      </c>
      <c r="F508" s="63">
        <v>1</v>
      </c>
      <c r="G508" s="64">
        <v>21891.31</v>
      </c>
      <c r="H508" s="64">
        <v>0</v>
      </c>
      <c r="I508" s="69">
        <v>43990</v>
      </c>
      <c r="J508" s="2">
        <f t="shared" si="195"/>
        <v>21891.31</v>
      </c>
      <c r="K508" s="3">
        <f t="shared" si="196"/>
        <v>60.724854368932043</v>
      </c>
      <c r="L508" s="4" t="str">
        <f t="shared" si="197"/>
        <v>Good Transit to CE</v>
      </c>
      <c r="M508" s="4">
        <f t="shared" ca="1" si="198"/>
        <v>981</v>
      </c>
      <c r="N508" s="5" t="str">
        <f t="shared" si="199"/>
        <v>SONIA (ISHOLA &amp; JERRY &amp; JAMIU) - (PPKs Inclusive)</v>
      </c>
      <c r="O508" s="5" t="str">
        <f t="shared" ca="1" si="200"/>
        <v>Over due</v>
      </c>
      <c r="P508" s="23">
        <f t="shared" si="201"/>
        <v>60.724854368932043</v>
      </c>
      <c r="Q508" t="str">
        <f t="shared" si="202"/>
        <v>Non Expense Part</v>
      </c>
    </row>
    <row r="509" spans="1:17" x14ac:dyDescent="0.35">
      <c r="A509" s="62" t="s">
        <v>477</v>
      </c>
      <c r="B509" s="62" t="s">
        <v>470</v>
      </c>
      <c r="C509" s="62" t="s">
        <v>10</v>
      </c>
      <c r="D509" s="62" t="s">
        <v>9</v>
      </c>
      <c r="E509" s="62" t="s">
        <v>471</v>
      </c>
      <c r="F509" s="63">
        <v>2</v>
      </c>
      <c r="G509" s="64">
        <v>8149.55</v>
      </c>
      <c r="H509" s="64">
        <v>0</v>
      </c>
      <c r="I509" s="69">
        <v>43990</v>
      </c>
      <c r="J509" s="2">
        <f t="shared" si="195"/>
        <v>16299.1</v>
      </c>
      <c r="K509" s="3">
        <f t="shared" si="196"/>
        <v>45.2124826629681</v>
      </c>
      <c r="L509" s="4" t="str">
        <f t="shared" si="197"/>
        <v>Good Transit to CE</v>
      </c>
      <c r="M509" s="4">
        <f t="shared" ca="1" si="198"/>
        <v>981</v>
      </c>
      <c r="N509" s="5" t="str">
        <f t="shared" si="199"/>
        <v>SONIA (ISHOLA &amp; JERRY &amp; JAMIU) - (PPKs Inclusive)</v>
      </c>
      <c r="O509" s="5" t="str">
        <f t="shared" ca="1" si="200"/>
        <v>Over due</v>
      </c>
      <c r="P509" s="23">
        <f t="shared" si="201"/>
        <v>22.60624133148405</v>
      </c>
      <c r="Q509" t="str">
        <f t="shared" si="202"/>
        <v>Non Expense Part</v>
      </c>
    </row>
    <row r="510" spans="1:17" x14ac:dyDescent="0.35">
      <c r="A510" s="62" t="s">
        <v>477</v>
      </c>
      <c r="B510" s="62" t="s">
        <v>472</v>
      </c>
      <c r="C510" s="62" t="s">
        <v>10</v>
      </c>
      <c r="D510" s="62" t="s">
        <v>9</v>
      </c>
      <c r="E510" s="62" t="s">
        <v>473</v>
      </c>
      <c r="F510" s="63">
        <v>1</v>
      </c>
      <c r="G510" s="64">
        <v>12253.5</v>
      </c>
      <c r="H510" s="64">
        <v>0</v>
      </c>
      <c r="I510" s="69">
        <v>43990</v>
      </c>
      <c r="J510" s="2">
        <f t="shared" si="195"/>
        <v>12253.5</v>
      </c>
      <c r="K510" s="3">
        <f t="shared" si="196"/>
        <v>33.990291262135919</v>
      </c>
      <c r="L510" s="4" t="str">
        <f t="shared" si="197"/>
        <v>Good Transit to CE</v>
      </c>
      <c r="M510" s="4">
        <f t="shared" ca="1" si="198"/>
        <v>981</v>
      </c>
      <c r="N510" s="5" t="str">
        <f t="shared" si="199"/>
        <v>SONIA (ISHOLA &amp; JERRY &amp; JAMIU) - (PPKs Inclusive)</v>
      </c>
      <c r="O510" s="5" t="str">
        <f t="shared" ca="1" si="200"/>
        <v>Over due</v>
      </c>
      <c r="P510" s="23">
        <f t="shared" si="201"/>
        <v>33.990291262135919</v>
      </c>
      <c r="Q510" t="str">
        <f t="shared" si="202"/>
        <v>Non Expense Part</v>
      </c>
    </row>
    <row r="511" spans="1:17" x14ac:dyDescent="0.35">
      <c r="A511" s="62" t="s">
        <v>563</v>
      </c>
      <c r="B511" s="62" t="s">
        <v>209</v>
      </c>
      <c r="C511" s="62" t="s">
        <v>8</v>
      </c>
      <c r="D511" s="62" t="s">
        <v>9</v>
      </c>
      <c r="E511" s="62" t="s">
        <v>210</v>
      </c>
      <c r="F511" s="63">
        <v>1</v>
      </c>
      <c r="G511" s="64">
        <v>61860.54</v>
      </c>
      <c r="H511" s="64">
        <v>0</v>
      </c>
      <c r="I511" s="69">
        <v>43991</v>
      </c>
      <c r="J511" s="2">
        <f t="shared" si="195"/>
        <v>61860.54</v>
      </c>
      <c r="K511" s="3">
        <f t="shared" si="196"/>
        <v>171.59650485436893</v>
      </c>
      <c r="L511" s="4" t="str">
        <f t="shared" si="197"/>
        <v>Good Transit to CE</v>
      </c>
      <c r="M511" s="4">
        <f t="shared" ca="1" si="198"/>
        <v>980</v>
      </c>
      <c r="N511" s="5" t="str">
        <f t="shared" si="199"/>
        <v>SONIA (ISHOLA &amp; JERRY &amp; JAMIU) - (PPKs Inclusive)</v>
      </c>
      <c r="O511" s="5" t="str">
        <f t="shared" ca="1" si="200"/>
        <v>Over due</v>
      </c>
      <c r="P511" s="23">
        <f t="shared" si="201"/>
        <v>171.59650485436893</v>
      </c>
      <c r="Q511" t="str">
        <f t="shared" si="202"/>
        <v>Non Expense Part</v>
      </c>
    </row>
    <row r="512" spans="1:17" x14ac:dyDescent="0.35">
      <c r="A512" s="62" t="s">
        <v>480</v>
      </c>
      <c r="B512" s="62" t="s">
        <v>231</v>
      </c>
      <c r="C512" s="62" t="s">
        <v>8</v>
      </c>
      <c r="D512" s="62" t="s">
        <v>9</v>
      </c>
      <c r="E512" s="62" t="s">
        <v>14</v>
      </c>
      <c r="F512" s="63">
        <v>1</v>
      </c>
      <c r="G512" s="64">
        <v>58788.24</v>
      </c>
      <c r="H512" s="64">
        <v>2.4E-2</v>
      </c>
      <c r="I512" s="69">
        <v>43992</v>
      </c>
      <c r="J512" s="2">
        <f t="shared" si="195"/>
        <v>58788.24</v>
      </c>
      <c r="K512" s="3">
        <f t="shared" si="196"/>
        <v>163.07424133148405</v>
      </c>
      <c r="L512" s="4" t="str">
        <f t="shared" si="197"/>
        <v>Good Transit to CE</v>
      </c>
      <c r="M512" s="4">
        <f t="shared" ca="1" si="198"/>
        <v>979</v>
      </c>
      <c r="N512" s="5" t="str">
        <f t="shared" si="199"/>
        <v>SONIA (ISHOLA &amp; JERRY &amp; JAMIU) - (PPKs Inclusive)</v>
      </c>
      <c r="O512" s="5" t="str">
        <f t="shared" ca="1" si="200"/>
        <v>Over due</v>
      </c>
      <c r="P512" s="23">
        <f t="shared" si="201"/>
        <v>163.07417475728155</v>
      </c>
      <c r="Q512" t="str">
        <f t="shared" si="202"/>
        <v>Non Expense Part</v>
      </c>
    </row>
    <row r="513" spans="1:17" x14ac:dyDescent="0.35">
      <c r="A513" s="62" t="s">
        <v>104</v>
      </c>
      <c r="B513" s="62" t="s">
        <v>131</v>
      </c>
      <c r="C513" s="62" t="s">
        <v>8</v>
      </c>
      <c r="D513" s="62" t="s">
        <v>9</v>
      </c>
      <c r="E513" s="62" t="s">
        <v>12</v>
      </c>
      <c r="F513" s="63">
        <v>1</v>
      </c>
      <c r="G513" s="64">
        <v>131594.17000000001</v>
      </c>
      <c r="H513" s="64">
        <v>1.2E-2</v>
      </c>
      <c r="I513" s="69">
        <v>43993</v>
      </c>
      <c r="J513" s="2">
        <f t="shared" si="195"/>
        <v>131594.17000000001</v>
      </c>
      <c r="K513" s="3">
        <f t="shared" si="196"/>
        <v>365.0324049930652</v>
      </c>
      <c r="L513" s="4" t="str">
        <f t="shared" si="197"/>
        <v>Good Transit to CE</v>
      </c>
      <c r="M513" s="4">
        <f t="shared" ca="1" si="198"/>
        <v>978</v>
      </c>
      <c r="N513" s="5" t="str">
        <f t="shared" si="199"/>
        <v>SONIA (ISHOLA &amp; JERRY &amp; JAMIU) - (PPKs Inclusive)</v>
      </c>
      <c r="O513" s="5" t="str">
        <f t="shared" ca="1" si="200"/>
        <v>Over due</v>
      </c>
      <c r="P513" s="23">
        <f t="shared" si="201"/>
        <v>365.03237170596395</v>
      </c>
      <c r="Q513" t="str">
        <f t="shared" si="202"/>
        <v>Non Expense Part</v>
      </c>
    </row>
    <row r="514" spans="1:17" x14ac:dyDescent="0.35">
      <c r="A514" s="62" t="s">
        <v>104</v>
      </c>
      <c r="B514" s="62" t="s">
        <v>438</v>
      </c>
      <c r="C514" s="62" t="s">
        <v>10</v>
      </c>
      <c r="D514" s="62" t="s">
        <v>9</v>
      </c>
      <c r="E514" s="62" t="s">
        <v>439</v>
      </c>
      <c r="F514" s="63">
        <v>6</v>
      </c>
      <c r="G514" s="64">
        <v>0</v>
      </c>
      <c r="H514" s="64">
        <v>0</v>
      </c>
      <c r="I514" s="69">
        <v>43980</v>
      </c>
      <c r="J514" s="2">
        <f t="shared" si="195"/>
        <v>0</v>
      </c>
      <c r="K514" s="3">
        <f t="shared" si="196"/>
        <v>0</v>
      </c>
      <c r="L514" s="4" t="str">
        <f t="shared" si="197"/>
        <v>Good Transit to CE</v>
      </c>
      <c r="M514" s="4">
        <f t="shared" ca="1" si="198"/>
        <v>991</v>
      </c>
      <c r="N514" s="5" t="str">
        <f t="shared" si="199"/>
        <v>SONIA (ISHOLA &amp; JERRY &amp; JAMIU) - (PPKs Inclusive)</v>
      </c>
      <c r="O514" s="5" t="str">
        <f t="shared" ca="1" si="200"/>
        <v>Over due</v>
      </c>
      <c r="P514" s="23">
        <f t="shared" si="201"/>
        <v>0</v>
      </c>
      <c r="Q514" t="str">
        <f t="shared" si="202"/>
        <v>Expense Part</v>
      </c>
    </row>
    <row r="515" spans="1:17" x14ac:dyDescent="0.35">
      <c r="A515" s="62" t="s">
        <v>104</v>
      </c>
      <c r="B515" s="62" t="s">
        <v>359</v>
      </c>
      <c r="C515" s="62" t="s">
        <v>10</v>
      </c>
      <c r="D515" s="62" t="s">
        <v>9</v>
      </c>
      <c r="E515" s="62" t="s">
        <v>360</v>
      </c>
      <c r="F515" s="63">
        <v>1</v>
      </c>
      <c r="G515" s="64">
        <v>0.46</v>
      </c>
      <c r="H515" s="64">
        <v>0</v>
      </c>
      <c r="I515" s="69">
        <v>43980</v>
      </c>
      <c r="J515" s="2">
        <f t="shared" si="195"/>
        <v>0.46</v>
      </c>
      <c r="K515" s="3">
        <f t="shared" si="196"/>
        <v>1.2760055478502081E-3</v>
      </c>
      <c r="L515" s="4" t="str">
        <f t="shared" si="197"/>
        <v>Good Transit to CE</v>
      </c>
      <c r="M515" s="4">
        <f t="shared" ca="1" si="198"/>
        <v>991</v>
      </c>
      <c r="N515" s="5" t="str">
        <f t="shared" si="199"/>
        <v>SONIA (ISHOLA &amp; JERRY &amp; JAMIU) - (PPKs Inclusive)</v>
      </c>
      <c r="O515" s="5" t="str">
        <f t="shared" ca="1" si="200"/>
        <v>Over due</v>
      </c>
      <c r="P515" s="23">
        <f t="shared" si="201"/>
        <v>1.2760055478502081E-3</v>
      </c>
      <c r="Q515" t="str">
        <f t="shared" si="202"/>
        <v>Expense Part</v>
      </c>
    </row>
    <row r="516" spans="1:17" x14ac:dyDescent="0.35">
      <c r="A516" s="62" t="s">
        <v>104</v>
      </c>
      <c r="B516" s="62" t="s">
        <v>370</v>
      </c>
      <c r="C516" s="62" t="s">
        <v>10</v>
      </c>
      <c r="D516" s="62" t="s">
        <v>9</v>
      </c>
      <c r="E516" s="62" t="s">
        <v>371</v>
      </c>
      <c r="F516" s="63">
        <v>100</v>
      </c>
      <c r="G516" s="64">
        <v>0</v>
      </c>
      <c r="H516" s="64">
        <v>0</v>
      </c>
      <c r="I516" s="69">
        <v>43980</v>
      </c>
      <c r="J516" s="2">
        <f t="shared" si="195"/>
        <v>0</v>
      </c>
      <c r="K516" s="3">
        <f t="shared" si="196"/>
        <v>0</v>
      </c>
      <c r="L516" s="4" t="str">
        <f t="shared" si="197"/>
        <v>Good Transit to CE</v>
      </c>
      <c r="M516" s="4">
        <f t="shared" ca="1" si="198"/>
        <v>991</v>
      </c>
      <c r="N516" s="5" t="str">
        <f t="shared" si="199"/>
        <v>SONIA (ISHOLA &amp; JERRY &amp; JAMIU) - (PPKs Inclusive)</v>
      </c>
      <c r="O516" s="5" t="str">
        <f t="shared" ca="1" si="200"/>
        <v>Over due</v>
      </c>
      <c r="P516" s="23">
        <f t="shared" si="201"/>
        <v>0</v>
      </c>
      <c r="Q516" t="str">
        <f t="shared" si="202"/>
        <v>Expense Part</v>
      </c>
    </row>
    <row r="517" spans="1:17" x14ac:dyDescent="0.35">
      <c r="A517" s="62" t="s">
        <v>104</v>
      </c>
      <c r="B517" s="62" t="s">
        <v>417</v>
      </c>
      <c r="C517" s="62" t="s">
        <v>10</v>
      </c>
      <c r="D517" s="62" t="s">
        <v>9</v>
      </c>
      <c r="E517" s="62" t="s">
        <v>418</v>
      </c>
      <c r="F517" s="63">
        <v>2</v>
      </c>
      <c r="G517" s="64">
        <v>1.34</v>
      </c>
      <c r="H517" s="64">
        <v>0</v>
      </c>
      <c r="I517" s="69">
        <v>43980</v>
      </c>
      <c r="J517" s="2">
        <f t="shared" si="195"/>
        <v>2.68</v>
      </c>
      <c r="K517" s="3">
        <f t="shared" si="196"/>
        <v>7.4341192787794738E-3</v>
      </c>
      <c r="L517" s="4" t="str">
        <f t="shared" si="197"/>
        <v>Good Transit to CE</v>
      </c>
      <c r="M517" s="4">
        <f t="shared" ca="1" si="198"/>
        <v>991</v>
      </c>
      <c r="N517" s="5" t="str">
        <f t="shared" si="199"/>
        <v>SONIA (ISHOLA &amp; JERRY &amp; JAMIU) - (PPKs Inclusive)</v>
      </c>
      <c r="O517" s="5" t="str">
        <f t="shared" ca="1" si="200"/>
        <v>Over due</v>
      </c>
      <c r="P517" s="23">
        <f t="shared" si="201"/>
        <v>3.7170596393897369E-3</v>
      </c>
      <c r="Q517" t="str">
        <f t="shared" si="202"/>
        <v>Expense Part</v>
      </c>
    </row>
    <row r="518" spans="1:17" x14ac:dyDescent="0.35">
      <c r="A518" s="62" t="s">
        <v>104</v>
      </c>
      <c r="B518" s="62" t="s">
        <v>140</v>
      </c>
      <c r="C518" s="62" t="s">
        <v>8</v>
      </c>
      <c r="D518" s="62" t="s">
        <v>9</v>
      </c>
      <c r="E518" s="62" t="s">
        <v>13</v>
      </c>
      <c r="F518" s="63">
        <v>1</v>
      </c>
      <c r="G518" s="64">
        <v>137664.66</v>
      </c>
      <c r="H518" s="64">
        <v>0.121</v>
      </c>
      <c r="I518" s="69">
        <v>43992</v>
      </c>
      <c r="J518" s="2">
        <f t="shared" si="195"/>
        <v>137664.66</v>
      </c>
      <c r="K518" s="3">
        <f t="shared" si="196"/>
        <v>381.87179195561725</v>
      </c>
      <c r="L518" s="4" t="str">
        <f t="shared" si="197"/>
        <v>Good Transit to CE</v>
      </c>
      <c r="M518" s="4">
        <f t="shared" ca="1" si="198"/>
        <v>979</v>
      </c>
      <c r="N518" s="5" t="str">
        <f t="shared" si="199"/>
        <v>SONIA (ISHOLA &amp; JERRY &amp; JAMIU) - (PPKs Inclusive)</v>
      </c>
      <c r="O518" s="5" t="str">
        <f t="shared" ca="1" si="200"/>
        <v>Over due</v>
      </c>
      <c r="P518" s="23">
        <f t="shared" si="201"/>
        <v>381.8714563106796</v>
      </c>
      <c r="Q518" t="str">
        <f t="shared" si="202"/>
        <v>Non Expense Part</v>
      </c>
    </row>
    <row r="519" spans="1:17" x14ac:dyDescent="0.35">
      <c r="A519" s="62" t="s">
        <v>104</v>
      </c>
      <c r="B519" s="62" t="s">
        <v>419</v>
      </c>
      <c r="C519" s="62" t="s">
        <v>10</v>
      </c>
      <c r="D519" s="62" t="s">
        <v>9</v>
      </c>
      <c r="E519" s="62" t="s">
        <v>420</v>
      </c>
      <c r="F519" s="63">
        <v>1</v>
      </c>
      <c r="G519" s="64">
        <v>0.43</v>
      </c>
      <c r="H519" s="64">
        <v>0</v>
      </c>
      <c r="I519" s="69">
        <v>43980</v>
      </c>
      <c r="J519" s="2">
        <f t="shared" ref="J519:J582" si="203">F519*G519</f>
        <v>0.43</v>
      </c>
      <c r="K519" s="3">
        <f t="shared" ref="K519:K582" si="204">IF(J519="",(H519/$F$10),((J519+H519)/$F$10))</f>
        <v>1.1927877947295422E-3</v>
      </c>
      <c r="L519" s="4" t="str">
        <f t="shared" ref="L519:L582" si="205">IF(A519="","",IF(LEFT(A519,1)="T","Good Transit to CE",IF(LEFT(A519,4)="DEF4","Defective From FSL to Log",IF(LEFT(A519,2)="00","FSL to FSL",IF(OR(LEFT(A519,1)="0",LEFT(A519,1)="O"),"OBF - CE transit to Log",IF(LEFT(A519,1)="D","Defective CE Transit to Log",IF(LEFT(A519,1)="G","Good CE transit to Log",IF(A519="WH1","NTS - FSL to Log","FSL to FSL"))))))))</f>
        <v>Good Transit to CE</v>
      </c>
      <c r="M519" s="4">
        <f t="shared" ref="M519:M582" ca="1" si="206">IF(I519="","",TODAY()-I519)</f>
        <v>991</v>
      </c>
      <c r="N519" s="5" t="str">
        <f t="shared" ref="N519:N582" si="207">IF(L519="","",VLOOKUP(L519,$B$2:$E$8,4,0))</f>
        <v>SONIA (ISHOLA &amp; JERRY &amp; JAMIU) - (PPKs Inclusive)</v>
      </c>
      <c r="O519" s="5" t="str">
        <f t="shared" ref="O519:O582" ca="1" si="208">IF(B519="","",IF(AND(L519="FSL to FSL",M519&lt;=3),"Within Aging",IF(AND(L519="NTS - FSL to Log",M519&lt;=3),"Within Aging",IF(AND(L519="Defective From FSL to Log",M519&lt;=3),"Within Aging",IF(AND(L519="Defective CE Transit to Log",M519&lt;=7),"Within Aging",IF(AND(L519="OBF - CE transit to Log",M519&lt;=7),"Within Aging",IF(AND(L519="Good CE transit to Log",L519&lt;=3),"Within Aging",IF(AND(L519="Good Transit to CE",L519&lt;=3),"Within Aging","Over due"))))))))</f>
        <v>Over due</v>
      </c>
      <c r="P519" s="23">
        <f t="shared" ref="P519:P582" si="209">G519/F$10</f>
        <v>1.1927877947295422E-3</v>
      </c>
      <c r="Q519" t="str">
        <f t="shared" ref="Q519:Q582" si="210">IF(AND(C519="N",P519&lt;=5),"Expense Part","Non Expense Part")</f>
        <v>Expense Part</v>
      </c>
    </row>
    <row r="520" spans="1:17" x14ac:dyDescent="0.35">
      <c r="A520" s="62" t="s">
        <v>104</v>
      </c>
      <c r="B520" s="62" t="s">
        <v>421</v>
      </c>
      <c r="C520" s="62" t="s">
        <v>10</v>
      </c>
      <c r="D520" s="62" t="s">
        <v>9</v>
      </c>
      <c r="E520" s="62" t="s">
        <v>422</v>
      </c>
      <c r="F520" s="63">
        <v>1</v>
      </c>
      <c r="G520" s="64">
        <v>2.4500000000000002</v>
      </c>
      <c r="H520" s="64">
        <v>0</v>
      </c>
      <c r="I520" s="69">
        <v>43980</v>
      </c>
      <c r="J520" s="2">
        <f t="shared" si="203"/>
        <v>2.4500000000000002</v>
      </c>
      <c r="K520" s="3">
        <f t="shared" si="204"/>
        <v>6.7961165048543697E-3</v>
      </c>
      <c r="L520" s="4" t="str">
        <f t="shared" si="205"/>
        <v>Good Transit to CE</v>
      </c>
      <c r="M520" s="4">
        <f t="shared" ca="1" si="206"/>
        <v>991</v>
      </c>
      <c r="N520" s="5" t="str">
        <f t="shared" si="207"/>
        <v>SONIA (ISHOLA &amp; JERRY &amp; JAMIU) - (PPKs Inclusive)</v>
      </c>
      <c r="O520" s="5" t="str">
        <f t="shared" ca="1" si="208"/>
        <v>Over due</v>
      </c>
      <c r="P520" s="23">
        <f t="shared" si="209"/>
        <v>6.7961165048543697E-3</v>
      </c>
      <c r="Q520" t="str">
        <f t="shared" si="210"/>
        <v>Expense Part</v>
      </c>
    </row>
    <row r="521" spans="1:17" x14ac:dyDescent="0.35">
      <c r="A521" s="62" t="s">
        <v>104</v>
      </c>
      <c r="B521" s="62" t="s">
        <v>564</v>
      </c>
      <c r="C521" s="62" t="s">
        <v>10</v>
      </c>
      <c r="D521" s="62" t="s">
        <v>9</v>
      </c>
      <c r="E521" s="62" t="s">
        <v>565</v>
      </c>
      <c r="F521" s="63">
        <v>1</v>
      </c>
      <c r="G521" s="64">
        <v>15452.46</v>
      </c>
      <c r="H521" s="64">
        <v>0</v>
      </c>
      <c r="I521" s="69">
        <v>43993</v>
      </c>
      <c r="J521" s="2">
        <f t="shared" si="203"/>
        <v>15452.46</v>
      </c>
      <c r="K521" s="3">
        <f t="shared" si="204"/>
        <v>42.863966712898751</v>
      </c>
      <c r="L521" s="4" t="str">
        <f t="shared" si="205"/>
        <v>Good Transit to CE</v>
      </c>
      <c r="M521" s="4">
        <f t="shared" ca="1" si="206"/>
        <v>978</v>
      </c>
      <c r="N521" s="5" t="str">
        <f t="shared" si="207"/>
        <v>SONIA (ISHOLA &amp; JERRY &amp; JAMIU) - (PPKs Inclusive)</v>
      </c>
      <c r="O521" s="5" t="str">
        <f t="shared" ca="1" si="208"/>
        <v>Over due</v>
      </c>
      <c r="P521" s="23">
        <f t="shared" si="209"/>
        <v>42.863966712898751</v>
      </c>
      <c r="Q521" t="str">
        <f t="shared" si="210"/>
        <v>Non Expense Part</v>
      </c>
    </row>
    <row r="522" spans="1:17" x14ac:dyDescent="0.35">
      <c r="A522" s="62" t="s">
        <v>104</v>
      </c>
      <c r="B522" s="62" t="s">
        <v>164</v>
      </c>
      <c r="C522" s="62" t="s">
        <v>10</v>
      </c>
      <c r="D522" s="62" t="s">
        <v>9</v>
      </c>
      <c r="E522" s="62" t="s">
        <v>98</v>
      </c>
      <c r="F522" s="63">
        <v>9</v>
      </c>
      <c r="G522" s="64">
        <v>2.4300000000000002</v>
      </c>
      <c r="H522" s="64">
        <v>0</v>
      </c>
      <c r="I522" s="69">
        <v>43896</v>
      </c>
      <c r="J522" s="2">
        <f t="shared" si="203"/>
        <v>21.87</v>
      </c>
      <c r="K522" s="3">
        <f t="shared" si="204"/>
        <v>6.066574202496533E-2</v>
      </c>
      <c r="L522" s="4" t="str">
        <f t="shared" si="205"/>
        <v>Good Transit to CE</v>
      </c>
      <c r="M522" s="4">
        <f t="shared" ca="1" si="206"/>
        <v>1075</v>
      </c>
      <c r="N522" s="5" t="str">
        <f t="shared" si="207"/>
        <v>SONIA (ISHOLA &amp; JERRY &amp; JAMIU) - (PPKs Inclusive)</v>
      </c>
      <c r="O522" s="5" t="str">
        <f t="shared" ca="1" si="208"/>
        <v>Over due</v>
      </c>
      <c r="P522" s="23">
        <f t="shared" si="209"/>
        <v>6.7406380027739254E-3</v>
      </c>
      <c r="Q522" t="str">
        <f t="shared" si="210"/>
        <v>Expense Part</v>
      </c>
    </row>
    <row r="523" spans="1:17" x14ac:dyDescent="0.35">
      <c r="A523" s="62" t="s">
        <v>104</v>
      </c>
      <c r="B523" s="62" t="s">
        <v>159</v>
      </c>
      <c r="C523" s="62" t="s">
        <v>10</v>
      </c>
      <c r="D523" s="62" t="s">
        <v>9</v>
      </c>
      <c r="E523" s="62" t="s">
        <v>91</v>
      </c>
      <c r="F523" s="63">
        <v>6</v>
      </c>
      <c r="G523" s="64">
        <v>283.07</v>
      </c>
      <c r="H523" s="64">
        <v>0</v>
      </c>
      <c r="I523" s="69">
        <v>43896</v>
      </c>
      <c r="J523" s="2">
        <f t="shared" si="203"/>
        <v>1698.42</v>
      </c>
      <c r="K523" s="3">
        <f t="shared" si="204"/>
        <v>4.7112898751733709</v>
      </c>
      <c r="L523" s="4" t="str">
        <f t="shared" si="205"/>
        <v>Good Transit to CE</v>
      </c>
      <c r="M523" s="4">
        <f t="shared" ca="1" si="206"/>
        <v>1075</v>
      </c>
      <c r="N523" s="5" t="str">
        <f t="shared" si="207"/>
        <v>SONIA (ISHOLA &amp; JERRY &amp; JAMIU) - (PPKs Inclusive)</v>
      </c>
      <c r="O523" s="5" t="str">
        <f t="shared" ca="1" si="208"/>
        <v>Over due</v>
      </c>
      <c r="P523" s="23">
        <f t="shared" si="209"/>
        <v>0.78521497919556171</v>
      </c>
      <c r="Q523" t="str">
        <f t="shared" si="210"/>
        <v>Expense Part</v>
      </c>
    </row>
    <row r="524" spans="1:17" x14ac:dyDescent="0.35">
      <c r="A524" s="62" t="s">
        <v>104</v>
      </c>
      <c r="B524" s="62" t="s">
        <v>423</v>
      </c>
      <c r="C524" s="62" t="s">
        <v>10</v>
      </c>
      <c r="D524" s="62" t="s">
        <v>9</v>
      </c>
      <c r="E524" s="62" t="s">
        <v>424</v>
      </c>
      <c r="F524" s="63">
        <v>1</v>
      </c>
      <c r="G524" s="64">
        <v>7.38</v>
      </c>
      <c r="H524" s="64">
        <v>0</v>
      </c>
      <c r="I524" s="69">
        <v>43980</v>
      </c>
      <c r="J524" s="2">
        <f t="shared" si="203"/>
        <v>7.38</v>
      </c>
      <c r="K524" s="3">
        <f t="shared" si="204"/>
        <v>2.0471567267683771E-2</v>
      </c>
      <c r="L524" s="4" t="str">
        <f t="shared" si="205"/>
        <v>Good Transit to CE</v>
      </c>
      <c r="M524" s="4">
        <f t="shared" ca="1" si="206"/>
        <v>991</v>
      </c>
      <c r="N524" s="5" t="str">
        <f t="shared" si="207"/>
        <v>SONIA (ISHOLA &amp; JERRY &amp; JAMIU) - (PPKs Inclusive)</v>
      </c>
      <c r="O524" s="5" t="str">
        <f t="shared" ca="1" si="208"/>
        <v>Over due</v>
      </c>
      <c r="P524" s="23">
        <f t="shared" si="209"/>
        <v>2.0471567267683771E-2</v>
      </c>
      <c r="Q524" t="str">
        <f t="shared" si="210"/>
        <v>Expense Part</v>
      </c>
    </row>
    <row r="525" spans="1:17" x14ac:dyDescent="0.35">
      <c r="A525" s="62" t="s">
        <v>104</v>
      </c>
      <c r="B525" s="62" t="s">
        <v>425</v>
      </c>
      <c r="C525" s="62" t="s">
        <v>10</v>
      </c>
      <c r="D525" s="62" t="s">
        <v>9</v>
      </c>
      <c r="E525" s="62" t="s">
        <v>426</v>
      </c>
      <c r="F525" s="63">
        <v>2</v>
      </c>
      <c r="G525" s="64">
        <v>0</v>
      </c>
      <c r="H525" s="64">
        <v>0</v>
      </c>
      <c r="I525" s="69">
        <v>43980</v>
      </c>
      <c r="J525" s="2">
        <f t="shared" si="203"/>
        <v>0</v>
      </c>
      <c r="K525" s="3">
        <f t="shared" si="204"/>
        <v>0</v>
      </c>
      <c r="L525" s="4" t="str">
        <f t="shared" si="205"/>
        <v>Good Transit to CE</v>
      </c>
      <c r="M525" s="4">
        <f t="shared" ca="1" si="206"/>
        <v>991</v>
      </c>
      <c r="N525" s="5" t="str">
        <f t="shared" si="207"/>
        <v>SONIA (ISHOLA &amp; JERRY &amp; JAMIU) - (PPKs Inclusive)</v>
      </c>
      <c r="O525" s="5" t="str">
        <f t="shared" ca="1" si="208"/>
        <v>Over due</v>
      </c>
      <c r="P525" s="23">
        <f t="shared" si="209"/>
        <v>0</v>
      </c>
      <c r="Q525" t="str">
        <f t="shared" si="210"/>
        <v>Expense Part</v>
      </c>
    </row>
    <row r="526" spans="1:17" x14ac:dyDescent="0.35">
      <c r="A526" s="62" t="s">
        <v>104</v>
      </c>
      <c r="B526" s="62" t="s">
        <v>427</v>
      </c>
      <c r="C526" s="62" t="s">
        <v>10</v>
      </c>
      <c r="D526" s="62" t="s">
        <v>9</v>
      </c>
      <c r="E526" s="62" t="s">
        <v>428</v>
      </c>
      <c r="F526" s="63">
        <v>3</v>
      </c>
      <c r="G526" s="64">
        <v>87.16</v>
      </c>
      <c r="H526" s="64">
        <v>0</v>
      </c>
      <c r="I526" s="69">
        <v>43980</v>
      </c>
      <c r="J526" s="2">
        <f t="shared" si="203"/>
        <v>261.48</v>
      </c>
      <c r="K526" s="3">
        <f t="shared" si="204"/>
        <v>0.72532593619972263</v>
      </c>
      <c r="L526" s="4" t="str">
        <f t="shared" si="205"/>
        <v>Good Transit to CE</v>
      </c>
      <c r="M526" s="4">
        <f t="shared" ca="1" si="206"/>
        <v>991</v>
      </c>
      <c r="N526" s="5" t="str">
        <f t="shared" si="207"/>
        <v>SONIA (ISHOLA &amp; JERRY &amp; JAMIU) - (PPKs Inclusive)</v>
      </c>
      <c r="O526" s="5" t="str">
        <f t="shared" ca="1" si="208"/>
        <v>Over due</v>
      </c>
      <c r="P526" s="23">
        <f t="shared" si="209"/>
        <v>0.24177531206657418</v>
      </c>
      <c r="Q526" t="str">
        <f t="shared" si="210"/>
        <v>Expense Part</v>
      </c>
    </row>
    <row r="527" spans="1:17" x14ac:dyDescent="0.35">
      <c r="A527" s="62" t="s">
        <v>104</v>
      </c>
      <c r="B527" s="62" t="s">
        <v>429</v>
      </c>
      <c r="C527" s="62" t="s">
        <v>10</v>
      </c>
      <c r="D527" s="62" t="s">
        <v>9</v>
      </c>
      <c r="E527" s="62" t="s">
        <v>430</v>
      </c>
      <c r="F527" s="63">
        <v>2</v>
      </c>
      <c r="G527" s="64">
        <v>0.98</v>
      </c>
      <c r="H527" s="64">
        <v>0</v>
      </c>
      <c r="I527" s="69">
        <v>43979</v>
      </c>
      <c r="J527" s="2">
        <f t="shared" si="203"/>
        <v>1.96</v>
      </c>
      <c r="K527" s="3">
        <f t="shared" si="204"/>
        <v>5.4368932038834951E-3</v>
      </c>
      <c r="L527" s="4" t="str">
        <f t="shared" si="205"/>
        <v>Good Transit to CE</v>
      </c>
      <c r="M527" s="4">
        <f t="shared" ca="1" si="206"/>
        <v>992</v>
      </c>
      <c r="N527" s="5" t="str">
        <f t="shared" si="207"/>
        <v>SONIA (ISHOLA &amp; JERRY &amp; JAMIU) - (PPKs Inclusive)</v>
      </c>
      <c r="O527" s="5" t="str">
        <f t="shared" ca="1" si="208"/>
        <v>Over due</v>
      </c>
      <c r="P527" s="23">
        <f t="shared" si="209"/>
        <v>2.7184466019417475E-3</v>
      </c>
      <c r="Q527" t="str">
        <f t="shared" si="210"/>
        <v>Expense Part</v>
      </c>
    </row>
    <row r="528" spans="1:17" x14ac:dyDescent="0.35">
      <c r="A528" s="62" t="s">
        <v>104</v>
      </c>
      <c r="B528" s="62" t="s">
        <v>363</v>
      </c>
      <c r="C528" s="62" t="s">
        <v>10</v>
      </c>
      <c r="D528" s="62" t="s">
        <v>9</v>
      </c>
      <c r="E528" s="62" t="s">
        <v>364</v>
      </c>
      <c r="F528" s="63">
        <v>2</v>
      </c>
      <c r="G528" s="64">
        <v>6.11</v>
      </c>
      <c r="H528" s="64">
        <v>0</v>
      </c>
      <c r="I528" s="69">
        <v>43980</v>
      </c>
      <c r="J528" s="2">
        <f t="shared" si="203"/>
        <v>12.22</v>
      </c>
      <c r="K528" s="3">
        <f t="shared" si="204"/>
        <v>3.3897364771151184E-2</v>
      </c>
      <c r="L528" s="4" t="str">
        <f t="shared" si="205"/>
        <v>Good Transit to CE</v>
      </c>
      <c r="M528" s="4">
        <f t="shared" ca="1" si="206"/>
        <v>991</v>
      </c>
      <c r="N528" s="5" t="str">
        <f t="shared" si="207"/>
        <v>SONIA (ISHOLA &amp; JERRY &amp; JAMIU) - (PPKs Inclusive)</v>
      </c>
      <c r="O528" s="5" t="str">
        <f t="shared" ca="1" si="208"/>
        <v>Over due</v>
      </c>
      <c r="P528" s="23">
        <f t="shared" si="209"/>
        <v>1.6948682385575592E-2</v>
      </c>
      <c r="Q528" t="str">
        <f t="shared" si="210"/>
        <v>Expense Part</v>
      </c>
    </row>
    <row r="529" spans="1:17" x14ac:dyDescent="0.35">
      <c r="A529" s="62" t="s">
        <v>104</v>
      </c>
      <c r="B529" s="62" t="s">
        <v>403</v>
      </c>
      <c r="C529" s="62" t="s">
        <v>10</v>
      </c>
      <c r="D529" s="62" t="s">
        <v>9</v>
      </c>
      <c r="E529" s="62" t="s">
        <v>404</v>
      </c>
      <c r="F529" s="63">
        <v>1</v>
      </c>
      <c r="G529" s="64">
        <v>0</v>
      </c>
      <c r="H529" s="64">
        <v>0</v>
      </c>
      <c r="I529" s="69">
        <v>43986</v>
      </c>
      <c r="J529" s="2">
        <f t="shared" si="203"/>
        <v>0</v>
      </c>
      <c r="K529" s="3">
        <f t="shared" si="204"/>
        <v>0</v>
      </c>
      <c r="L529" s="4" t="str">
        <f t="shared" si="205"/>
        <v>Good Transit to CE</v>
      </c>
      <c r="M529" s="4">
        <f t="shared" ca="1" si="206"/>
        <v>985</v>
      </c>
      <c r="N529" s="5" t="str">
        <f t="shared" si="207"/>
        <v>SONIA (ISHOLA &amp; JERRY &amp; JAMIU) - (PPKs Inclusive)</v>
      </c>
      <c r="O529" s="5" t="str">
        <f t="shared" ca="1" si="208"/>
        <v>Over due</v>
      </c>
      <c r="P529" s="23">
        <f t="shared" si="209"/>
        <v>0</v>
      </c>
      <c r="Q529" t="str">
        <f t="shared" si="210"/>
        <v>Expense Part</v>
      </c>
    </row>
    <row r="530" spans="1:17" x14ac:dyDescent="0.35">
      <c r="A530" s="62" t="s">
        <v>104</v>
      </c>
      <c r="B530" s="62" t="s">
        <v>374</v>
      </c>
      <c r="C530" s="62" t="s">
        <v>10</v>
      </c>
      <c r="D530" s="62" t="s">
        <v>9</v>
      </c>
      <c r="E530" s="62" t="s">
        <v>375</v>
      </c>
      <c r="F530" s="63">
        <v>5</v>
      </c>
      <c r="G530" s="64">
        <v>2137.73</v>
      </c>
      <c r="H530" s="64">
        <v>0</v>
      </c>
      <c r="I530" s="69">
        <v>43989</v>
      </c>
      <c r="J530" s="2">
        <f t="shared" si="203"/>
        <v>10688.65</v>
      </c>
      <c r="K530" s="3">
        <f t="shared" si="204"/>
        <v>29.649514563106795</v>
      </c>
      <c r="L530" s="4" t="str">
        <f t="shared" si="205"/>
        <v>Good Transit to CE</v>
      </c>
      <c r="M530" s="4">
        <f t="shared" ca="1" si="206"/>
        <v>982</v>
      </c>
      <c r="N530" s="5" t="str">
        <f t="shared" si="207"/>
        <v>SONIA (ISHOLA &amp; JERRY &amp; JAMIU) - (PPKs Inclusive)</v>
      </c>
      <c r="O530" s="5" t="str">
        <f t="shared" ca="1" si="208"/>
        <v>Over due</v>
      </c>
      <c r="P530" s="23">
        <f t="shared" si="209"/>
        <v>5.9299029126213592</v>
      </c>
      <c r="Q530" t="str">
        <f t="shared" si="210"/>
        <v>Non Expense Part</v>
      </c>
    </row>
    <row r="531" spans="1:17" x14ac:dyDescent="0.35">
      <c r="A531" s="62" t="s">
        <v>104</v>
      </c>
      <c r="B531" s="62" t="s">
        <v>470</v>
      </c>
      <c r="C531" s="62" t="s">
        <v>10</v>
      </c>
      <c r="D531" s="62" t="s">
        <v>9</v>
      </c>
      <c r="E531" s="62" t="s">
        <v>471</v>
      </c>
      <c r="F531" s="63">
        <v>2</v>
      </c>
      <c r="G531" s="64">
        <v>8149.55</v>
      </c>
      <c r="H531" s="64">
        <v>0</v>
      </c>
      <c r="I531" s="69">
        <v>43980</v>
      </c>
      <c r="J531" s="2">
        <f t="shared" si="203"/>
        <v>16299.1</v>
      </c>
      <c r="K531" s="3">
        <f t="shared" si="204"/>
        <v>45.2124826629681</v>
      </c>
      <c r="L531" s="4" t="str">
        <f t="shared" si="205"/>
        <v>Good Transit to CE</v>
      </c>
      <c r="M531" s="4">
        <f t="shared" ca="1" si="206"/>
        <v>991</v>
      </c>
      <c r="N531" s="5" t="str">
        <f t="shared" si="207"/>
        <v>SONIA (ISHOLA &amp; JERRY &amp; JAMIU) - (PPKs Inclusive)</v>
      </c>
      <c r="O531" s="5" t="str">
        <f t="shared" ca="1" si="208"/>
        <v>Over due</v>
      </c>
      <c r="P531" s="23">
        <f t="shared" si="209"/>
        <v>22.60624133148405</v>
      </c>
      <c r="Q531" t="str">
        <f t="shared" si="210"/>
        <v>Non Expense Part</v>
      </c>
    </row>
    <row r="532" spans="1:17" x14ac:dyDescent="0.35">
      <c r="A532" s="62" t="s">
        <v>104</v>
      </c>
      <c r="B532" s="62" t="s">
        <v>472</v>
      </c>
      <c r="C532" s="62" t="s">
        <v>10</v>
      </c>
      <c r="D532" s="62" t="s">
        <v>9</v>
      </c>
      <c r="E532" s="62" t="s">
        <v>473</v>
      </c>
      <c r="F532" s="63">
        <v>1</v>
      </c>
      <c r="G532" s="64">
        <v>12253.5</v>
      </c>
      <c r="H532" s="64">
        <v>0</v>
      </c>
      <c r="I532" s="69">
        <v>43980</v>
      </c>
      <c r="J532" s="2">
        <f t="shared" si="203"/>
        <v>12253.5</v>
      </c>
      <c r="K532" s="3">
        <f t="shared" si="204"/>
        <v>33.990291262135919</v>
      </c>
      <c r="L532" s="4" t="str">
        <f t="shared" si="205"/>
        <v>Good Transit to CE</v>
      </c>
      <c r="M532" s="4">
        <f t="shared" ca="1" si="206"/>
        <v>991</v>
      </c>
      <c r="N532" s="5" t="str">
        <f t="shared" si="207"/>
        <v>SONIA (ISHOLA &amp; JERRY &amp; JAMIU) - (PPKs Inclusive)</v>
      </c>
      <c r="O532" s="5" t="str">
        <f t="shared" ca="1" si="208"/>
        <v>Over due</v>
      </c>
      <c r="P532" s="23">
        <f t="shared" si="209"/>
        <v>33.990291262135919</v>
      </c>
      <c r="Q532" t="str">
        <f t="shared" si="210"/>
        <v>Non Expense Part</v>
      </c>
    </row>
    <row r="533" spans="1:17" x14ac:dyDescent="0.35">
      <c r="A533" s="62" t="s">
        <v>566</v>
      </c>
      <c r="B533" s="62" t="s">
        <v>357</v>
      </c>
      <c r="C533" s="62" t="s">
        <v>10</v>
      </c>
      <c r="D533" s="62" t="s">
        <v>9</v>
      </c>
      <c r="E533" s="62" t="s">
        <v>358</v>
      </c>
      <c r="F533" s="63">
        <v>2</v>
      </c>
      <c r="G533" s="64">
        <v>7147.38</v>
      </c>
      <c r="H533" s="64">
        <v>0</v>
      </c>
      <c r="I533" s="69">
        <v>43993</v>
      </c>
      <c r="J533" s="2">
        <f t="shared" si="203"/>
        <v>14294.76</v>
      </c>
      <c r="K533" s="3">
        <f t="shared" si="204"/>
        <v>39.652593619972258</v>
      </c>
      <c r="L533" s="4" t="str">
        <f t="shared" si="205"/>
        <v>Good Transit to CE</v>
      </c>
      <c r="M533" s="4">
        <f t="shared" ca="1" si="206"/>
        <v>978</v>
      </c>
      <c r="N533" s="5" t="str">
        <f t="shared" si="207"/>
        <v>SONIA (ISHOLA &amp; JERRY &amp; JAMIU) - (PPKs Inclusive)</v>
      </c>
      <c r="O533" s="5" t="str">
        <f t="shared" ca="1" si="208"/>
        <v>Over due</v>
      </c>
      <c r="P533" s="23">
        <f t="shared" si="209"/>
        <v>19.826296809986129</v>
      </c>
      <c r="Q533" t="str">
        <f t="shared" si="210"/>
        <v>Non Expense Part</v>
      </c>
    </row>
    <row r="534" spans="1:17" x14ac:dyDescent="0.35">
      <c r="A534" s="62" t="s">
        <v>566</v>
      </c>
      <c r="B534" s="62" t="s">
        <v>567</v>
      </c>
      <c r="C534" s="62" t="s">
        <v>10</v>
      </c>
      <c r="D534" s="62" t="s">
        <v>9</v>
      </c>
      <c r="E534" s="62" t="s">
        <v>568</v>
      </c>
      <c r="F534" s="63">
        <v>2</v>
      </c>
      <c r="G534" s="64">
        <v>8987.08</v>
      </c>
      <c r="H534" s="64">
        <v>0</v>
      </c>
      <c r="I534" s="69">
        <v>43992</v>
      </c>
      <c r="J534" s="2">
        <f t="shared" si="203"/>
        <v>17974.16</v>
      </c>
      <c r="K534" s="3">
        <f t="shared" si="204"/>
        <v>49.858973647711508</v>
      </c>
      <c r="L534" s="4" t="str">
        <f t="shared" si="205"/>
        <v>Good Transit to CE</v>
      </c>
      <c r="M534" s="4">
        <f t="shared" ca="1" si="206"/>
        <v>979</v>
      </c>
      <c r="N534" s="5" t="str">
        <f t="shared" si="207"/>
        <v>SONIA (ISHOLA &amp; JERRY &amp; JAMIU) - (PPKs Inclusive)</v>
      </c>
      <c r="O534" s="5" t="str">
        <f t="shared" ca="1" si="208"/>
        <v>Over due</v>
      </c>
      <c r="P534" s="23">
        <f t="shared" si="209"/>
        <v>24.929486823855754</v>
      </c>
      <c r="Q534" t="str">
        <f t="shared" si="210"/>
        <v>Non Expense Part</v>
      </c>
    </row>
    <row r="535" spans="1:17" x14ac:dyDescent="0.35">
      <c r="A535" s="62" t="s">
        <v>566</v>
      </c>
      <c r="B535" s="62" t="s">
        <v>355</v>
      </c>
      <c r="C535" s="62" t="s">
        <v>10</v>
      </c>
      <c r="D535" s="62" t="s">
        <v>9</v>
      </c>
      <c r="E535" s="62" t="s">
        <v>356</v>
      </c>
      <c r="F535" s="63">
        <v>1</v>
      </c>
      <c r="G535" s="64">
        <v>39102.17</v>
      </c>
      <c r="H535" s="64">
        <v>0</v>
      </c>
      <c r="I535" s="69">
        <v>43993</v>
      </c>
      <c r="J535" s="2">
        <f t="shared" si="203"/>
        <v>39102.17</v>
      </c>
      <c r="K535" s="3">
        <f t="shared" si="204"/>
        <v>108.4664909847434</v>
      </c>
      <c r="L535" s="4" t="str">
        <f t="shared" si="205"/>
        <v>Good Transit to CE</v>
      </c>
      <c r="M535" s="4">
        <f t="shared" ca="1" si="206"/>
        <v>978</v>
      </c>
      <c r="N535" s="5" t="str">
        <f t="shared" si="207"/>
        <v>SONIA (ISHOLA &amp; JERRY &amp; JAMIU) - (PPKs Inclusive)</v>
      </c>
      <c r="O535" s="5" t="str">
        <f t="shared" ca="1" si="208"/>
        <v>Over due</v>
      </c>
      <c r="P535" s="23">
        <f t="shared" si="209"/>
        <v>108.4664909847434</v>
      </c>
      <c r="Q535" t="str">
        <f t="shared" si="210"/>
        <v>Non Expense Part</v>
      </c>
    </row>
    <row r="536" spans="1:17" x14ac:dyDescent="0.35">
      <c r="A536" s="62" t="s">
        <v>396</v>
      </c>
      <c r="B536" s="62" t="s">
        <v>139</v>
      </c>
      <c r="C536" s="62" t="s">
        <v>8</v>
      </c>
      <c r="D536" s="62" t="s">
        <v>9</v>
      </c>
      <c r="E536" s="62" t="s">
        <v>14</v>
      </c>
      <c r="F536" s="63">
        <v>1</v>
      </c>
      <c r="G536" s="64">
        <v>152736.19</v>
      </c>
      <c r="H536" s="64">
        <v>1.7000000000000001E-2</v>
      </c>
      <c r="I536" s="69">
        <v>43986</v>
      </c>
      <c r="J536" s="2">
        <f t="shared" si="203"/>
        <v>152736.19</v>
      </c>
      <c r="K536" s="3">
        <f t="shared" si="204"/>
        <v>423.67879889042996</v>
      </c>
      <c r="L536" s="4" t="str">
        <f t="shared" si="205"/>
        <v>Good Transit to CE</v>
      </c>
      <c r="M536" s="4">
        <f t="shared" ca="1" si="206"/>
        <v>985</v>
      </c>
      <c r="N536" s="5" t="str">
        <f t="shared" si="207"/>
        <v>SONIA (ISHOLA &amp; JERRY &amp; JAMIU) - (PPKs Inclusive)</v>
      </c>
      <c r="O536" s="5" t="str">
        <f t="shared" ca="1" si="208"/>
        <v>Over due</v>
      </c>
      <c r="P536" s="23">
        <f t="shared" si="209"/>
        <v>423.67875173370322</v>
      </c>
      <c r="Q536" t="str">
        <f t="shared" si="210"/>
        <v>Non Expense Part</v>
      </c>
    </row>
    <row r="537" spans="1:17" x14ac:dyDescent="0.35">
      <c r="A537" s="62" t="s">
        <v>396</v>
      </c>
      <c r="B537" s="62" t="s">
        <v>135</v>
      </c>
      <c r="C537" s="62" t="s">
        <v>8</v>
      </c>
      <c r="D537" s="62" t="s">
        <v>9</v>
      </c>
      <c r="E537" s="62" t="s">
        <v>19</v>
      </c>
      <c r="F537" s="63">
        <v>2</v>
      </c>
      <c r="G537" s="64">
        <v>20852.73</v>
      </c>
      <c r="H537" s="64">
        <v>0</v>
      </c>
      <c r="I537" s="69">
        <v>43993</v>
      </c>
      <c r="J537" s="2">
        <f t="shared" si="203"/>
        <v>41705.46</v>
      </c>
      <c r="K537" s="3">
        <f t="shared" si="204"/>
        <v>115.68782246879334</v>
      </c>
      <c r="L537" s="4" t="str">
        <f t="shared" si="205"/>
        <v>Good Transit to CE</v>
      </c>
      <c r="M537" s="4">
        <f t="shared" ca="1" si="206"/>
        <v>978</v>
      </c>
      <c r="N537" s="5" t="str">
        <f t="shared" si="207"/>
        <v>SONIA (ISHOLA &amp; JERRY &amp; JAMIU) - (PPKs Inclusive)</v>
      </c>
      <c r="O537" s="5" t="str">
        <f t="shared" ca="1" si="208"/>
        <v>Over due</v>
      </c>
      <c r="P537" s="23">
        <f t="shared" si="209"/>
        <v>57.843911234396671</v>
      </c>
      <c r="Q537" t="str">
        <f t="shared" si="210"/>
        <v>Non Expense Part</v>
      </c>
    </row>
    <row r="538" spans="1:17" x14ac:dyDescent="0.35">
      <c r="A538" s="62" t="s">
        <v>396</v>
      </c>
      <c r="B538" s="62" t="s">
        <v>160</v>
      </c>
      <c r="C538" s="62" t="s">
        <v>10</v>
      </c>
      <c r="D538" s="62" t="s">
        <v>9</v>
      </c>
      <c r="E538" s="62" t="s">
        <v>92</v>
      </c>
      <c r="F538" s="63">
        <v>1</v>
      </c>
      <c r="G538" s="64">
        <v>39818.07</v>
      </c>
      <c r="H538" s="64">
        <v>0</v>
      </c>
      <c r="I538" s="69">
        <v>43992</v>
      </c>
      <c r="J538" s="2">
        <f t="shared" si="203"/>
        <v>39818.07</v>
      </c>
      <c r="K538" s="3">
        <f t="shared" si="204"/>
        <v>110.4523439667129</v>
      </c>
      <c r="L538" s="4" t="str">
        <f t="shared" si="205"/>
        <v>Good Transit to CE</v>
      </c>
      <c r="M538" s="4">
        <f t="shared" ca="1" si="206"/>
        <v>979</v>
      </c>
      <c r="N538" s="5" t="str">
        <f t="shared" si="207"/>
        <v>SONIA (ISHOLA &amp; JERRY &amp; JAMIU) - (PPKs Inclusive)</v>
      </c>
      <c r="O538" s="5" t="str">
        <f t="shared" ca="1" si="208"/>
        <v>Over due</v>
      </c>
      <c r="P538" s="23">
        <f t="shared" si="209"/>
        <v>110.4523439667129</v>
      </c>
      <c r="Q538" t="str">
        <f t="shared" si="210"/>
        <v>Non Expense Part</v>
      </c>
    </row>
    <row r="539" spans="1:17" x14ac:dyDescent="0.35">
      <c r="A539" s="62" t="s">
        <v>517</v>
      </c>
      <c r="B539" s="62" t="s">
        <v>331</v>
      </c>
      <c r="C539" s="62" t="s">
        <v>8</v>
      </c>
      <c r="D539" s="62" t="s">
        <v>9</v>
      </c>
      <c r="E539" s="62" t="s">
        <v>332</v>
      </c>
      <c r="F539" s="63">
        <v>1</v>
      </c>
      <c r="G539" s="64">
        <v>390521.56</v>
      </c>
      <c r="H539" s="64">
        <v>8.6910000000000007</v>
      </c>
      <c r="I539" s="69">
        <v>43986</v>
      </c>
      <c r="J539" s="2">
        <f t="shared" si="203"/>
        <v>390521.56</v>
      </c>
      <c r="K539" s="3">
        <f t="shared" si="204"/>
        <v>1083.3016671289874</v>
      </c>
      <c r="L539" s="4" t="str">
        <f t="shared" si="205"/>
        <v>Good Transit to CE</v>
      </c>
      <c r="M539" s="4">
        <f t="shared" ca="1" si="206"/>
        <v>985</v>
      </c>
      <c r="N539" s="5" t="str">
        <f t="shared" si="207"/>
        <v>SONIA (ISHOLA &amp; JERRY &amp; JAMIU) - (PPKs Inclusive)</v>
      </c>
      <c r="O539" s="5" t="str">
        <f t="shared" ca="1" si="208"/>
        <v>Over due</v>
      </c>
      <c r="P539" s="23">
        <f t="shared" si="209"/>
        <v>1083.2775589459084</v>
      </c>
      <c r="Q539" t="str">
        <f t="shared" si="210"/>
        <v>Non Expense Part</v>
      </c>
    </row>
    <row r="540" spans="1:17" x14ac:dyDescent="0.35">
      <c r="A540" s="62" t="s">
        <v>517</v>
      </c>
      <c r="B540" s="62" t="s">
        <v>134</v>
      </c>
      <c r="C540" s="62" t="s">
        <v>8</v>
      </c>
      <c r="D540" s="62" t="s">
        <v>9</v>
      </c>
      <c r="E540" s="62" t="s">
        <v>18</v>
      </c>
      <c r="F540" s="63">
        <v>1</v>
      </c>
      <c r="G540" s="64">
        <v>124886.85</v>
      </c>
      <c r="H540" s="64">
        <v>0</v>
      </c>
      <c r="I540" s="69">
        <v>43991</v>
      </c>
      <c r="J540" s="2">
        <f t="shared" si="203"/>
        <v>124886.85</v>
      </c>
      <c r="K540" s="3">
        <f t="shared" si="204"/>
        <v>346.42676837725384</v>
      </c>
      <c r="L540" s="4" t="str">
        <f t="shared" si="205"/>
        <v>Good Transit to CE</v>
      </c>
      <c r="M540" s="4">
        <f t="shared" ca="1" si="206"/>
        <v>980</v>
      </c>
      <c r="N540" s="5" t="str">
        <f t="shared" si="207"/>
        <v>SONIA (ISHOLA &amp; JERRY &amp; JAMIU) - (PPKs Inclusive)</v>
      </c>
      <c r="O540" s="5" t="str">
        <f t="shared" ca="1" si="208"/>
        <v>Over due</v>
      </c>
      <c r="P540" s="23">
        <f t="shared" si="209"/>
        <v>346.42676837725384</v>
      </c>
      <c r="Q540" t="str">
        <f t="shared" si="210"/>
        <v>Non Expense Part</v>
      </c>
    </row>
    <row r="541" spans="1:17" x14ac:dyDescent="0.35">
      <c r="A541" s="62" t="s">
        <v>517</v>
      </c>
      <c r="B541" s="62" t="s">
        <v>159</v>
      </c>
      <c r="C541" s="62" t="s">
        <v>10</v>
      </c>
      <c r="D541" s="62" t="s">
        <v>9</v>
      </c>
      <c r="E541" s="62" t="s">
        <v>91</v>
      </c>
      <c r="F541" s="63">
        <v>7</v>
      </c>
      <c r="G541" s="64">
        <v>283.07</v>
      </c>
      <c r="H541" s="64">
        <v>0</v>
      </c>
      <c r="I541" s="69">
        <v>43991</v>
      </c>
      <c r="J541" s="2">
        <f t="shared" si="203"/>
        <v>1981.49</v>
      </c>
      <c r="K541" s="3">
        <f t="shared" si="204"/>
        <v>5.4965048543689319</v>
      </c>
      <c r="L541" s="4" t="str">
        <f t="shared" si="205"/>
        <v>Good Transit to CE</v>
      </c>
      <c r="M541" s="4">
        <f t="shared" ca="1" si="206"/>
        <v>980</v>
      </c>
      <c r="N541" s="5" t="str">
        <f t="shared" si="207"/>
        <v>SONIA (ISHOLA &amp; JERRY &amp; JAMIU) - (PPKs Inclusive)</v>
      </c>
      <c r="O541" s="5" t="str">
        <f t="shared" ca="1" si="208"/>
        <v>Over due</v>
      </c>
      <c r="P541" s="23">
        <f t="shared" si="209"/>
        <v>0.78521497919556171</v>
      </c>
      <c r="Q541" t="str">
        <f t="shared" si="210"/>
        <v>Expense Part</v>
      </c>
    </row>
    <row r="542" spans="1:17" x14ac:dyDescent="0.35">
      <c r="A542" s="62" t="s">
        <v>517</v>
      </c>
      <c r="B542" s="62" t="s">
        <v>470</v>
      </c>
      <c r="C542" s="62" t="s">
        <v>10</v>
      </c>
      <c r="D542" s="62" t="s">
        <v>9</v>
      </c>
      <c r="E542" s="62" t="s">
        <v>471</v>
      </c>
      <c r="F542" s="63">
        <v>2</v>
      </c>
      <c r="G542" s="64">
        <v>8149.55</v>
      </c>
      <c r="H542" s="64">
        <v>0</v>
      </c>
      <c r="I542" s="69">
        <v>43991</v>
      </c>
      <c r="J542" s="2">
        <f t="shared" si="203"/>
        <v>16299.1</v>
      </c>
      <c r="K542" s="3">
        <f t="shared" si="204"/>
        <v>45.2124826629681</v>
      </c>
      <c r="L542" s="4" t="str">
        <f t="shared" si="205"/>
        <v>Good Transit to CE</v>
      </c>
      <c r="M542" s="4">
        <f t="shared" ca="1" si="206"/>
        <v>980</v>
      </c>
      <c r="N542" s="5" t="str">
        <f t="shared" si="207"/>
        <v>SONIA (ISHOLA &amp; JERRY &amp; JAMIU) - (PPKs Inclusive)</v>
      </c>
      <c r="O542" s="5" t="str">
        <f t="shared" ca="1" si="208"/>
        <v>Over due</v>
      </c>
      <c r="P542" s="23">
        <f t="shared" si="209"/>
        <v>22.60624133148405</v>
      </c>
      <c r="Q542" t="str">
        <f t="shared" si="210"/>
        <v>Non Expense Part</v>
      </c>
    </row>
    <row r="543" spans="1:17" x14ac:dyDescent="0.35">
      <c r="A543" s="62" t="s">
        <v>517</v>
      </c>
      <c r="B543" s="62" t="s">
        <v>472</v>
      </c>
      <c r="C543" s="62" t="s">
        <v>10</v>
      </c>
      <c r="D543" s="62" t="s">
        <v>9</v>
      </c>
      <c r="E543" s="62" t="s">
        <v>473</v>
      </c>
      <c r="F543" s="63">
        <v>1</v>
      </c>
      <c r="G543" s="64">
        <v>12253.5</v>
      </c>
      <c r="H543" s="64">
        <v>0</v>
      </c>
      <c r="I543" s="69">
        <v>43991</v>
      </c>
      <c r="J543" s="2">
        <f t="shared" si="203"/>
        <v>12253.5</v>
      </c>
      <c r="K543" s="3">
        <f t="shared" si="204"/>
        <v>33.990291262135919</v>
      </c>
      <c r="L543" s="4" t="str">
        <f t="shared" si="205"/>
        <v>Good Transit to CE</v>
      </c>
      <c r="M543" s="4">
        <f t="shared" ca="1" si="206"/>
        <v>980</v>
      </c>
      <c r="N543" s="5" t="str">
        <f t="shared" si="207"/>
        <v>SONIA (ISHOLA &amp; JERRY &amp; JAMIU) - (PPKs Inclusive)</v>
      </c>
      <c r="O543" s="5" t="str">
        <f t="shared" ca="1" si="208"/>
        <v>Over due</v>
      </c>
      <c r="P543" s="23">
        <f t="shared" si="209"/>
        <v>33.990291262135919</v>
      </c>
      <c r="Q543" t="str">
        <f t="shared" si="210"/>
        <v>Non Expense Part</v>
      </c>
    </row>
    <row r="544" spans="1:17" x14ac:dyDescent="0.35">
      <c r="A544" s="62" t="s">
        <v>569</v>
      </c>
      <c r="B544" s="62" t="s">
        <v>134</v>
      </c>
      <c r="C544" s="62" t="s">
        <v>8</v>
      </c>
      <c r="D544" s="62" t="s">
        <v>9</v>
      </c>
      <c r="E544" s="62" t="s">
        <v>18</v>
      </c>
      <c r="F544" s="63">
        <v>1</v>
      </c>
      <c r="G544" s="64">
        <v>124886.85</v>
      </c>
      <c r="H544" s="64">
        <v>0</v>
      </c>
      <c r="I544" s="69">
        <v>43990</v>
      </c>
      <c r="J544" s="2">
        <f t="shared" si="203"/>
        <v>124886.85</v>
      </c>
      <c r="K544" s="3">
        <f t="shared" si="204"/>
        <v>346.42676837725384</v>
      </c>
      <c r="L544" s="4" t="str">
        <f t="shared" si="205"/>
        <v>Good Transit to CE</v>
      </c>
      <c r="M544" s="4">
        <f t="shared" ca="1" si="206"/>
        <v>981</v>
      </c>
      <c r="N544" s="5" t="str">
        <f t="shared" si="207"/>
        <v>SONIA (ISHOLA &amp; JERRY &amp; JAMIU) - (PPKs Inclusive)</v>
      </c>
      <c r="O544" s="5" t="str">
        <f t="shared" ca="1" si="208"/>
        <v>Over due</v>
      </c>
      <c r="P544" s="23">
        <f t="shared" si="209"/>
        <v>346.42676837725384</v>
      </c>
      <c r="Q544" t="str">
        <f t="shared" si="210"/>
        <v>Non Expense Part</v>
      </c>
    </row>
    <row r="545" spans="1:17" x14ac:dyDescent="0.35">
      <c r="A545" s="62" t="s">
        <v>518</v>
      </c>
      <c r="B545" s="62" t="s">
        <v>403</v>
      </c>
      <c r="C545" s="62" t="s">
        <v>10</v>
      </c>
      <c r="D545" s="62" t="s">
        <v>9</v>
      </c>
      <c r="E545" s="62" t="s">
        <v>404</v>
      </c>
      <c r="F545" s="63">
        <v>2</v>
      </c>
      <c r="G545" s="64">
        <v>0</v>
      </c>
      <c r="H545" s="64">
        <v>0</v>
      </c>
      <c r="I545" s="69">
        <v>43991</v>
      </c>
      <c r="J545" s="2">
        <f t="shared" si="203"/>
        <v>0</v>
      </c>
      <c r="K545" s="3">
        <f t="shared" si="204"/>
        <v>0</v>
      </c>
      <c r="L545" s="4" t="str">
        <f t="shared" si="205"/>
        <v>Good Transit to CE</v>
      </c>
      <c r="M545" s="4">
        <f t="shared" ca="1" si="206"/>
        <v>980</v>
      </c>
      <c r="N545" s="5" t="str">
        <f t="shared" si="207"/>
        <v>SONIA (ISHOLA &amp; JERRY &amp; JAMIU) - (PPKs Inclusive)</v>
      </c>
      <c r="O545" s="5" t="str">
        <f t="shared" ca="1" si="208"/>
        <v>Over due</v>
      </c>
      <c r="P545" s="23">
        <f t="shared" si="209"/>
        <v>0</v>
      </c>
      <c r="Q545" t="str">
        <f t="shared" si="210"/>
        <v>Expense Part</v>
      </c>
    </row>
    <row r="546" spans="1:17" x14ac:dyDescent="0.35">
      <c r="A546" s="62" t="s">
        <v>518</v>
      </c>
      <c r="B546" s="62" t="s">
        <v>470</v>
      </c>
      <c r="C546" s="62" t="s">
        <v>10</v>
      </c>
      <c r="D546" s="62" t="s">
        <v>9</v>
      </c>
      <c r="E546" s="62" t="s">
        <v>471</v>
      </c>
      <c r="F546" s="63">
        <v>2</v>
      </c>
      <c r="G546" s="64">
        <v>8149.55</v>
      </c>
      <c r="H546" s="64">
        <v>0</v>
      </c>
      <c r="I546" s="69">
        <v>43991</v>
      </c>
      <c r="J546" s="2">
        <f t="shared" si="203"/>
        <v>16299.1</v>
      </c>
      <c r="K546" s="3">
        <f t="shared" si="204"/>
        <v>45.2124826629681</v>
      </c>
      <c r="L546" s="4" t="str">
        <f t="shared" si="205"/>
        <v>Good Transit to CE</v>
      </c>
      <c r="M546" s="4">
        <f t="shared" ca="1" si="206"/>
        <v>980</v>
      </c>
      <c r="N546" s="5" t="str">
        <f t="shared" si="207"/>
        <v>SONIA (ISHOLA &amp; JERRY &amp; JAMIU) - (PPKs Inclusive)</v>
      </c>
      <c r="O546" s="5" t="str">
        <f t="shared" ca="1" si="208"/>
        <v>Over due</v>
      </c>
      <c r="P546" s="23">
        <f t="shared" si="209"/>
        <v>22.60624133148405</v>
      </c>
      <c r="Q546" t="str">
        <f t="shared" si="210"/>
        <v>Non Expense Part</v>
      </c>
    </row>
    <row r="547" spans="1:17" x14ac:dyDescent="0.35">
      <c r="A547" s="62" t="s">
        <v>518</v>
      </c>
      <c r="B547" s="62" t="s">
        <v>472</v>
      </c>
      <c r="C547" s="62" t="s">
        <v>10</v>
      </c>
      <c r="D547" s="62" t="s">
        <v>9</v>
      </c>
      <c r="E547" s="62" t="s">
        <v>473</v>
      </c>
      <c r="F547" s="63">
        <v>1</v>
      </c>
      <c r="G547" s="64">
        <v>12253.5</v>
      </c>
      <c r="H547" s="64">
        <v>0</v>
      </c>
      <c r="I547" s="69">
        <v>43991</v>
      </c>
      <c r="J547" s="2">
        <f t="shared" si="203"/>
        <v>12253.5</v>
      </c>
      <c r="K547" s="3">
        <f t="shared" si="204"/>
        <v>33.990291262135919</v>
      </c>
      <c r="L547" s="4" t="str">
        <f t="shared" si="205"/>
        <v>Good Transit to CE</v>
      </c>
      <c r="M547" s="4">
        <f t="shared" ca="1" si="206"/>
        <v>980</v>
      </c>
      <c r="N547" s="5" t="str">
        <f t="shared" si="207"/>
        <v>SONIA (ISHOLA &amp; JERRY &amp; JAMIU) - (PPKs Inclusive)</v>
      </c>
      <c r="O547" s="5" t="str">
        <f t="shared" ca="1" si="208"/>
        <v>Over due</v>
      </c>
      <c r="P547" s="23">
        <f t="shared" si="209"/>
        <v>33.990291262135919</v>
      </c>
      <c r="Q547" t="str">
        <f t="shared" si="210"/>
        <v>Non Expense Part</v>
      </c>
    </row>
    <row r="548" spans="1:17" x14ac:dyDescent="0.35">
      <c r="A548" s="62" t="s">
        <v>570</v>
      </c>
      <c r="B548" s="62" t="s">
        <v>438</v>
      </c>
      <c r="C548" s="62" t="s">
        <v>10</v>
      </c>
      <c r="D548" s="62" t="s">
        <v>9</v>
      </c>
      <c r="E548" s="62" t="s">
        <v>439</v>
      </c>
      <c r="F548" s="63">
        <v>6</v>
      </c>
      <c r="G548" s="64">
        <v>0</v>
      </c>
      <c r="H548" s="64">
        <v>0</v>
      </c>
      <c r="I548" s="69">
        <v>43991</v>
      </c>
      <c r="J548" s="2">
        <f t="shared" si="203"/>
        <v>0</v>
      </c>
      <c r="K548" s="3">
        <f t="shared" si="204"/>
        <v>0</v>
      </c>
      <c r="L548" s="4" t="str">
        <f t="shared" si="205"/>
        <v>Good Transit to CE</v>
      </c>
      <c r="M548" s="4">
        <f t="shared" ca="1" si="206"/>
        <v>980</v>
      </c>
      <c r="N548" s="5" t="str">
        <f t="shared" si="207"/>
        <v>SONIA (ISHOLA &amp; JERRY &amp; JAMIU) - (PPKs Inclusive)</v>
      </c>
      <c r="O548" s="5" t="str">
        <f t="shared" ca="1" si="208"/>
        <v>Over due</v>
      </c>
      <c r="P548" s="23">
        <f t="shared" si="209"/>
        <v>0</v>
      </c>
      <c r="Q548" t="str">
        <f t="shared" si="210"/>
        <v>Expense Part</v>
      </c>
    </row>
    <row r="549" spans="1:17" x14ac:dyDescent="0.35">
      <c r="A549" s="62" t="s">
        <v>570</v>
      </c>
      <c r="B549" s="62" t="s">
        <v>140</v>
      </c>
      <c r="C549" s="62" t="s">
        <v>8</v>
      </c>
      <c r="D549" s="62" t="s">
        <v>9</v>
      </c>
      <c r="E549" s="62" t="s">
        <v>13</v>
      </c>
      <c r="F549" s="63">
        <v>1</v>
      </c>
      <c r="G549" s="64">
        <v>137664.66</v>
      </c>
      <c r="H549" s="64">
        <v>0.121</v>
      </c>
      <c r="I549" s="69">
        <v>43993</v>
      </c>
      <c r="J549" s="2">
        <f t="shared" si="203"/>
        <v>137664.66</v>
      </c>
      <c r="K549" s="3">
        <f t="shared" si="204"/>
        <v>381.87179195561725</v>
      </c>
      <c r="L549" s="4" t="str">
        <f t="shared" si="205"/>
        <v>Good Transit to CE</v>
      </c>
      <c r="M549" s="4">
        <f t="shared" ca="1" si="206"/>
        <v>978</v>
      </c>
      <c r="N549" s="5" t="str">
        <f t="shared" si="207"/>
        <v>SONIA (ISHOLA &amp; JERRY &amp; JAMIU) - (PPKs Inclusive)</v>
      </c>
      <c r="O549" s="5" t="str">
        <f t="shared" ca="1" si="208"/>
        <v>Over due</v>
      </c>
      <c r="P549" s="23">
        <f t="shared" si="209"/>
        <v>381.8714563106796</v>
      </c>
      <c r="Q549" t="str">
        <f t="shared" si="210"/>
        <v>Non Expense Part</v>
      </c>
    </row>
    <row r="550" spans="1:17" x14ac:dyDescent="0.35">
      <c r="A550" s="62" t="s">
        <v>570</v>
      </c>
      <c r="B550" s="62" t="s">
        <v>147</v>
      </c>
      <c r="C550" s="62" t="s">
        <v>8</v>
      </c>
      <c r="D550" s="62" t="s">
        <v>9</v>
      </c>
      <c r="E550" s="62" t="s">
        <v>14</v>
      </c>
      <c r="F550" s="63">
        <v>1</v>
      </c>
      <c r="G550" s="64">
        <v>94734.66</v>
      </c>
      <c r="H550" s="64">
        <v>0.03</v>
      </c>
      <c r="I550" s="69">
        <v>43993</v>
      </c>
      <c r="J550" s="2">
        <f t="shared" si="203"/>
        <v>94734.66</v>
      </c>
      <c r="K550" s="3">
        <f t="shared" si="204"/>
        <v>262.78693481276008</v>
      </c>
      <c r="L550" s="4" t="str">
        <f t="shared" si="205"/>
        <v>Good Transit to CE</v>
      </c>
      <c r="M550" s="4">
        <f t="shared" ca="1" si="206"/>
        <v>978</v>
      </c>
      <c r="N550" s="5" t="str">
        <f t="shared" si="207"/>
        <v>SONIA (ISHOLA &amp; JERRY &amp; JAMIU) - (PPKs Inclusive)</v>
      </c>
      <c r="O550" s="5" t="str">
        <f t="shared" ca="1" si="208"/>
        <v>Over due</v>
      </c>
      <c r="P550" s="23">
        <f t="shared" si="209"/>
        <v>262.78685159500696</v>
      </c>
      <c r="Q550" t="str">
        <f t="shared" si="210"/>
        <v>Non Expense Part</v>
      </c>
    </row>
    <row r="551" spans="1:17" x14ac:dyDescent="0.35">
      <c r="A551" s="62" t="s">
        <v>570</v>
      </c>
      <c r="B551" s="62" t="s">
        <v>160</v>
      </c>
      <c r="C551" s="62" t="s">
        <v>10</v>
      </c>
      <c r="D551" s="62" t="s">
        <v>9</v>
      </c>
      <c r="E551" s="62" t="s">
        <v>92</v>
      </c>
      <c r="F551" s="63">
        <v>1</v>
      </c>
      <c r="G551" s="64">
        <v>39818.07</v>
      </c>
      <c r="H551" s="64">
        <v>0</v>
      </c>
      <c r="I551" s="69">
        <v>43993</v>
      </c>
      <c r="J551" s="2">
        <f t="shared" si="203"/>
        <v>39818.07</v>
      </c>
      <c r="K551" s="3">
        <f t="shared" si="204"/>
        <v>110.4523439667129</v>
      </c>
      <c r="L551" s="4" t="str">
        <f t="shared" si="205"/>
        <v>Good Transit to CE</v>
      </c>
      <c r="M551" s="4">
        <f t="shared" ca="1" si="206"/>
        <v>978</v>
      </c>
      <c r="N551" s="5" t="str">
        <f t="shared" si="207"/>
        <v>SONIA (ISHOLA &amp; JERRY &amp; JAMIU) - (PPKs Inclusive)</v>
      </c>
      <c r="O551" s="5" t="str">
        <f t="shared" ca="1" si="208"/>
        <v>Over due</v>
      </c>
      <c r="P551" s="23">
        <f t="shared" si="209"/>
        <v>110.4523439667129</v>
      </c>
      <c r="Q551" t="str">
        <f t="shared" si="210"/>
        <v>Non Expense Part</v>
      </c>
    </row>
    <row r="552" spans="1:17" x14ac:dyDescent="0.35">
      <c r="A552" s="62" t="s">
        <v>570</v>
      </c>
      <c r="B552" s="62" t="s">
        <v>470</v>
      </c>
      <c r="C552" s="62" t="s">
        <v>10</v>
      </c>
      <c r="D552" s="62" t="s">
        <v>9</v>
      </c>
      <c r="E552" s="62" t="s">
        <v>471</v>
      </c>
      <c r="F552" s="63">
        <v>2</v>
      </c>
      <c r="G552" s="64">
        <v>8149.55</v>
      </c>
      <c r="H552" s="64">
        <v>0</v>
      </c>
      <c r="I552" s="69">
        <v>43991</v>
      </c>
      <c r="J552" s="2">
        <f t="shared" si="203"/>
        <v>16299.1</v>
      </c>
      <c r="K552" s="3">
        <f t="shared" si="204"/>
        <v>45.2124826629681</v>
      </c>
      <c r="L552" s="4" t="str">
        <f t="shared" si="205"/>
        <v>Good Transit to CE</v>
      </c>
      <c r="M552" s="4">
        <f t="shared" ca="1" si="206"/>
        <v>980</v>
      </c>
      <c r="N552" s="5" t="str">
        <f t="shared" si="207"/>
        <v>SONIA (ISHOLA &amp; JERRY &amp; JAMIU) - (PPKs Inclusive)</v>
      </c>
      <c r="O552" s="5" t="str">
        <f t="shared" ca="1" si="208"/>
        <v>Over due</v>
      </c>
      <c r="P552" s="23">
        <f t="shared" si="209"/>
        <v>22.60624133148405</v>
      </c>
      <c r="Q552" t="str">
        <f t="shared" si="210"/>
        <v>Non Expense Part</v>
      </c>
    </row>
    <row r="553" spans="1:17" x14ac:dyDescent="0.35">
      <c r="A553" s="62" t="s">
        <v>570</v>
      </c>
      <c r="B553" s="62" t="s">
        <v>472</v>
      </c>
      <c r="C553" s="62" t="s">
        <v>10</v>
      </c>
      <c r="D553" s="62" t="s">
        <v>9</v>
      </c>
      <c r="E553" s="62" t="s">
        <v>473</v>
      </c>
      <c r="F553" s="63">
        <v>1</v>
      </c>
      <c r="G553" s="64">
        <v>12253.5</v>
      </c>
      <c r="H553" s="64">
        <v>0</v>
      </c>
      <c r="I553" s="69">
        <v>43991</v>
      </c>
      <c r="J553" s="2">
        <f t="shared" si="203"/>
        <v>12253.5</v>
      </c>
      <c r="K553" s="3">
        <f t="shared" si="204"/>
        <v>33.990291262135919</v>
      </c>
      <c r="L553" s="4" t="str">
        <f t="shared" si="205"/>
        <v>Good Transit to CE</v>
      </c>
      <c r="M553" s="4">
        <f t="shared" ca="1" si="206"/>
        <v>980</v>
      </c>
      <c r="N553" s="5" t="str">
        <f t="shared" si="207"/>
        <v>SONIA (ISHOLA &amp; JERRY &amp; JAMIU) - (PPKs Inclusive)</v>
      </c>
      <c r="O553" s="5" t="str">
        <f t="shared" ca="1" si="208"/>
        <v>Over due</v>
      </c>
      <c r="P553" s="23">
        <f t="shared" si="209"/>
        <v>33.990291262135919</v>
      </c>
      <c r="Q553" t="str">
        <f t="shared" si="210"/>
        <v>Non Expense Part</v>
      </c>
    </row>
    <row r="554" spans="1:17" x14ac:dyDescent="0.35">
      <c r="A554" s="62" t="s">
        <v>399</v>
      </c>
      <c r="B554" s="62" t="s">
        <v>134</v>
      </c>
      <c r="C554" s="62" t="s">
        <v>8</v>
      </c>
      <c r="D554" s="62" t="s">
        <v>9</v>
      </c>
      <c r="E554" s="62" t="s">
        <v>18</v>
      </c>
      <c r="F554" s="63">
        <v>5</v>
      </c>
      <c r="G554" s="64">
        <v>124886.85</v>
      </c>
      <c r="H554" s="64">
        <v>0</v>
      </c>
      <c r="I554" s="69">
        <v>43991</v>
      </c>
      <c r="J554" s="2">
        <f t="shared" si="203"/>
        <v>624434.25</v>
      </c>
      <c r="K554" s="3">
        <f t="shared" si="204"/>
        <v>1732.133841886269</v>
      </c>
      <c r="L554" s="4" t="str">
        <f t="shared" si="205"/>
        <v>Good Transit to CE</v>
      </c>
      <c r="M554" s="4">
        <f t="shared" ca="1" si="206"/>
        <v>980</v>
      </c>
      <c r="N554" s="5" t="str">
        <f t="shared" si="207"/>
        <v>SONIA (ISHOLA &amp; JERRY &amp; JAMIU) - (PPKs Inclusive)</v>
      </c>
      <c r="O554" s="5" t="str">
        <f t="shared" ca="1" si="208"/>
        <v>Over due</v>
      </c>
      <c r="P554" s="23">
        <f t="shared" si="209"/>
        <v>346.42676837725384</v>
      </c>
      <c r="Q554" t="str">
        <f t="shared" si="210"/>
        <v>Non Expense Part</v>
      </c>
    </row>
    <row r="555" spans="1:17" x14ac:dyDescent="0.35">
      <c r="A555" s="62" t="s">
        <v>399</v>
      </c>
      <c r="B555" s="62" t="s">
        <v>374</v>
      </c>
      <c r="C555" s="62" t="s">
        <v>10</v>
      </c>
      <c r="D555" s="62" t="s">
        <v>9</v>
      </c>
      <c r="E555" s="62" t="s">
        <v>375</v>
      </c>
      <c r="F555" s="63">
        <v>1</v>
      </c>
      <c r="G555" s="64">
        <v>2137.73</v>
      </c>
      <c r="H555" s="64">
        <v>0</v>
      </c>
      <c r="I555" s="69">
        <v>43992</v>
      </c>
      <c r="J555" s="2">
        <f t="shared" si="203"/>
        <v>2137.73</v>
      </c>
      <c r="K555" s="3">
        <f t="shared" si="204"/>
        <v>5.9299029126213592</v>
      </c>
      <c r="L555" s="4" t="str">
        <f t="shared" si="205"/>
        <v>Good Transit to CE</v>
      </c>
      <c r="M555" s="4">
        <f t="shared" ca="1" si="206"/>
        <v>979</v>
      </c>
      <c r="N555" s="5" t="str">
        <f t="shared" si="207"/>
        <v>SONIA (ISHOLA &amp; JERRY &amp; JAMIU) - (PPKs Inclusive)</v>
      </c>
      <c r="O555" s="5" t="str">
        <f t="shared" ca="1" si="208"/>
        <v>Over due</v>
      </c>
      <c r="P555" s="23">
        <f t="shared" si="209"/>
        <v>5.9299029126213592</v>
      </c>
      <c r="Q555" t="str">
        <f t="shared" si="210"/>
        <v>Non Expense Part</v>
      </c>
    </row>
    <row r="556" spans="1:17" x14ac:dyDescent="0.35">
      <c r="A556" s="62" t="s">
        <v>481</v>
      </c>
      <c r="B556" s="62" t="s">
        <v>374</v>
      </c>
      <c r="C556" s="62" t="s">
        <v>10</v>
      </c>
      <c r="D556" s="62" t="s">
        <v>9</v>
      </c>
      <c r="E556" s="62" t="s">
        <v>375</v>
      </c>
      <c r="F556" s="63">
        <v>1</v>
      </c>
      <c r="G556" s="64">
        <v>2137.73</v>
      </c>
      <c r="H556" s="64">
        <v>0</v>
      </c>
      <c r="I556" s="69">
        <v>43992</v>
      </c>
      <c r="J556" s="2">
        <f t="shared" si="203"/>
        <v>2137.73</v>
      </c>
      <c r="K556" s="3">
        <f t="shared" si="204"/>
        <v>5.9299029126213592</v>
      </c>
      <c r="L556" s="4" t="str">
        <f t="shared" si="205"/>
        <v>Good Transit to CE</v>
      </c>
      <c r="M556" s="4">
        <f t="shared" ca="1" si="206"/>
        <v>979</v>
      </c>
      <c r="N556" s="5" t="str">
        <f t="shared" si="207"/>
        <v>SONIA (ISHOLA &amp; JERRY &amp; JAMIU) - (PPKs Inclusive)</v>
      </c>
      <c r="O556" s="5" t="str">
        <f t="shared" ca="1" si="208"/>
        <v>Over due</v>
      </c>
      <c r="P556" s="23">
        <f t="shared" si="209"/>
        <v>5.9299029126213592</v>
      </c>
      <c r="Q556" t="str">
        <f t="shared" si="210"/>
        <v>Non Expense Part</v>
      </c>
    </row>
    <row r="557" spans="1:17" x14ac:dyDescent="0.35">
      <c r="A557" s="62" t="s">
        <v>433</v>
      </c>
      <c r="B557" s="62" t="s">
        <v>134</v>
      </c>
      <c r="C557" s="62" t="s">
        <v>8</v>
      </c>
      <c r="D557" s="62" t="s">
        <v>9</v>
      </c>
      <c r="E557" s="62" t="s">
        <v>18</v>
      </c>
      <c r="F557" s="63">
        <v>1</v>
      </c>
      <c r="G557" s="64">
        <v>124886.85</v>
      </c>
      <c r="H557" s="64">
        <v>0</v>
      </c>
      <c r="I557" s="69">
        <v>43992</v>
      </c>
      <c r="J557" s="2">
        <f t="shared" si="203"/>
        <v>124886.85</v>
      </c>
      <c r="K557" s="3">
        <f t="shared" si="204"/>
        <v>346.42676837725384</v>
      </c>
      <c r="L557" s="4" t="str">
        <f t="shared" si="205"/>
        <v>Good Transit to CE</v>
      </c>
      <c r="M557" s="4">
        <f t="shared" ca="1" si="206"/>
        <v>979</v>
      </c>
      <c r="N557" s="5" t="str">
        <f t="shared" si="207"/>
        <v>SONIA (ISHOLA &amp; JERRY &amp; JAMIU) - (PPKs Inclusive)</v>
      </c>
      <c r="O557" s="5" t="str">
        <f t="shared" ca="1" si="208"/>
        <v>Over due</v>
      </c>
      <c r="P557" s="23">
        <f t="shared" si="209"/>
        <v>346.42676837725384</v>
      </c>
      <c r="Q557" t="str">
        <f t="shared" si="210"/>
        <v>Non Expense Part</v>
      </c>
    </row>
    <row r="558" spans="1:17" x14ac:dyDescent="0.35">
      <c r="A558" s="62" t="s">
        <v>519</v>
      </c>
      <c r="B558" s="62" t="s">
        <v>134</v>
      </c>
      <c r="C558" s="62" t="s">
        <v>8</v>
      </c>
      <c r="D558" s="62" t="s">
        <v>9</v>
      </c>
      <c r="E558" s="62" t="s">
        <v>18</v>
      </c>
      <c r="F558" s="63">
        <v>1</v>
      </c>
      <c r="G558" s="64">
        <v>124886.85</v>
      </c>
      <c r="H558" s="64">
        <v>0</v>
      </c>
      <c r="I558" s="69">
        <v>43990</v>
      </c>
      <c r="J558" s="2">
        <f t="shared" si="203"/>
        <v>124886.85</v>
      </c>
      <c r="K558" s="3">
        <f t="shared" si="204"/>
        <v>346.42676837725384</v>
      </c>
      <c r="L558" s="4" t="str">
        <f t="shared" si="205"/>
        <v>Good Transit to CE</v>
      </c>
      <c r="M558" s="4">
        <f t="shared" ca="1" si="206"/>
        <v>981</v>
      </c>
      <c r="N558" s="5" t="str">
        <f t="shared" si="207"/>
        <v>SONIA (ISHOLA &amp; JERRY &amp; JAMIU) - (PPKs Inclusive)</v>
      </c>
      <c r="O558" s="5" t="str">
        <f t="shared" ca="1" si="208"/>
        <v>Over due</v>
      </c>
      <c r="P558" s="23">
        <f t="shared" si="209"/>
        <v>346.42676837725384</v>
      </c>
      <c r="Q558" t="str">
        <f t="shared" si="210"/>
        <v>Non Expense Part</v>
      </c>
    </row>
    <row r="559" spans="1:17" x14ac:dyDescent="0.35">
      <c r="A559" s="62" t="s">
        <v>519</v>
      </c>
      <c r="B559" s="62" t="s">
        <v>357</v>
      </c>
      <c r="C559" s="62" t="s">
        <v>10</v>
      </c>
      <c r="D559" s="62" t="s">
        <v>9</v>
      </c>
      <c r="E559" s="62" t="s">
        <v>358</v>
      </c>
      <c r="F559" s="63">
        <v>1</v>
      </c>
      <c r="G559" s="64">
        <v>7147.38</v>
      </c>
      <c r="H559" s="64">
        <v>0</v>
      </c>
      <c r="I559" s="69">
        <v>43991</v>
      </c>
      <c r="J559" s="2">
        <f t="shared" si="203"/>
        <v>7147.38</v>
      </c>
      <c r="K559" s="3">
        <f t="shared" si="204"/>
        <v>19.826296809986129</v>
      </c>
      <c r="L559" s="4" t="str">
        <f t="shared" si="205"/>
        <v>Good Transit to CE</v>
      </c>
      <c r="M559" s="4">
        <f t="shared" ca="1" si="206"/>
        <v>980</v>
      </c>
      <c r="N559" s="5" t="str">
        <f t="shared" si="207"/>
        <v>SONIA (ISHOLA &amp; JERRY &amp; JAMIU) - (PPKs Inclusive)</v>
      </c>
      <c r="O559" s="5" t="str">
        <f t="shared" ca="1" si="208"/>
        <v>Over due</v>
      </c>
      <c r="P559" s="23">
        <f t="shared" si="209"/>
        <v>19.826296809986129</v>
      </c>
      <c r="Q559" t="str">
        <f t="shared" si="210"/>
        <v>Non Expense Part</v>
      </c>
    </row>
    <row r="560" spans="1:17" x14ac:dyDescent="0.35">
      <c r="A560" s="62" t="s">
        <v>519</v>
      </c>
      <c r="B560" s="62" t="s">
        <v>571</v>
      </c>
      <c r="C560" s="62" t="s">
        <v>8</v>
      </c>
      <c r="D560" s="62" t="s">
        <v>9</v>
      </c>
      <c r="E560" s="62" t="s">
        <v>313</v>
      </c>
      <c r="F560" s="63">
        <v>1</v>
      </c>
      <c r="G560" s="64">
        <v>111208.91</v>
      </c>
      <c r="H560" s="64">
        <v>0</v>
      </c>
      <c r="I560" s="69">
        <v>43993</v>
      </c>
      <c r="J560" s="2">
        <f t="shared" si="203"/>
        <v>111208.91</v>
      </c>
      <c r="K560" s="3">
        <f t="shared" si="204"/>
        <v>308.48518723994454</v>
      </c>
      <c r="L560" s="4" t="str">
        <f t="shared" si="205"/>
        <v>Good Transit to CE</v>
      </c>
      <c r="M560" s="4">
        <f t="shared" ca="1" si="206"/>
        <v>978</v>
      </c>
      <c r="N560" s="5" t="str">
        <f t="shared" si="207"/>
        <v>SONIA (ISHOLA &amp; JERRY &amp; JAMIU) - (PPKs Inclusive)</v>
      </c>
      <c r="O560" s="5" t="str">
        <f t="shared" ca="1" si="208"/>
        <v>Over due</v>
      </c>
      <c r="P560" s="23">
        <f t="shared" si="209"/>
        <v>308.48518723994454</v>
      </c>
      <c r="Q560" t="str">
        <f t="shared" si="210"/>
        <v>Non Expense Part</v>
      </c>
    </row>
    <row r="561" spans="1:17" x14ac:dyDescent="0.35">
      <c r="A561" s="62" t="s">
        <v>520</v>
      </c>
      <c r="B561" s="62" t="s">
        <v>134</v>
      </c>
      <c r="C561" s="62" t="s">
        <v>8</v>
      </c>
      <c r="D561" s="62" t="s">
        <v>9</v>
      </c>
      <c r="E561" s="62" t="s">
        <v>18</v>
      </c>
      <c r="F561" s="63">
        <v>1</v>
      </c>
      <c r="G561" s="64">
        <v>124886.85</v>
      </c>
      <c r="H561" s="64">
        <v>0</v>
      </c>
      <c r="I561" s="69">
        <v>43983</v>
      </c>
      <c r="J561" s="2">
        <f t="shared" si="203"/>
        <v>124886.85</v>
      </c>
      <c r="K561" s="3">
        <f t="shared" si="204"/>
        <v>346.42676837725384</v>
      </c>
      <c r="L561" s="4" t="str">
        <f t="shared" si="205"/>
        <v>Good Transit to CE</v>
      </c>
      <c r="M561" s="4">
        <f t="shared" ca="1" si="206"/>
        <v>988</v>
      </c>
      <c r="N561" s="5" t="str">
        <f t="shared" si="207"/>
        <v>SONIA (ISHOLA &amp; JERRY &amp; JAMIU) - (PPKs Inclusive)</v>
      </c>
      <c r="O561" s="5" t="str">
        <f t="shared" ca="1" si="208"/>
        <v>Over due</v>
      </c>
      <c r="P561" s="23">
        <f t="shared" si="209"/>
        <v>346.42676837725384</v>
      </c>
      <c r="Q561" t="str">
        <f t="shared" si="210"/>
        <v>Non Expense Part</v>
      </c>
    </row>
    <row r="562" spans="1:17" x14ac:dyDescent="0.35">
      <c r="A562" s="62" t="s">
        <v>520</v>
      </c>
      <c r="B562" s="62" t="s">
        <v>147</v>
      </c>
      <c r="C562" s="62" t="s">
        <v>8</v>
      </c>
      <c r="D562" s="62" t="s">
        <v>9</v>
      </c>
      <c r="E562" s="62" t="s">
        <v>14</v>
      </c>
      <c r="F562" s="63">
        <v>1</v>
      </c>
      <c r="G562" s="64">
        <v>94734.66</v>
      </c>
      <c r="H562" s="64">
        <v>0.03</v>
      </c>
      <c r="I562" s="69">
        <v>43991</v>
      </c>
      <c r="J562" s="2">
        <f t="shared" si="203"/>
        <v>94734.66</v>
      </c>
      <c r="K562" s="3">
        <f t="shared" si="204"/>
        <v>262.78693481276008</v>
      </c>
      <c r="L562" s="4" t="str">
        <f t="shared" si="205"/>
        <v>Good Transit to CE</v>
      </c>
      <c r="M562" s="4">
        <f t="shared" ca="1" si="206"/>
        <v>980</v>
      </c>
      <c r="N562" s="5" t="str">
        <f t="shared" si="207"/>
        <v>SONIA (ISHOLA &amp; JERRY &amp; JAMIU) - (PPKs Inclusive)</v>
      </c>
      <c r="O562" s="5" t="str">
        <f t="shared" ca="1" si="208"/>
        <v>Over due</v>
      </c>
      <c r="P562" s="23">
        <f t="shared" si="209"/>
        <v>262.78685159500696</v>
      </c>
      <c r="Q562" t="str">
        <f t="shared" si="210"/>
        <v>Non Expense Part</v>
      </c>
    </row>
    <row r="563" spans="1:17" x14ac:dyDescent="0.35">
      <c r="A563" s="62" t="s">
        <v>520</v>
      </c>
      <c r="B563" s="62" t="s">
        <v>158</v>
      </c>
      <c r="C563" s="62" t="s">
        <v>10</v>
      </c>
      <c r="D563" s="62" t="s">
        <v>9</v>
      </c>
      <c r="E563" s="62" t="s">
        <v>90</v>
      </c>
      <c r="F563" s="63">
        <v>1</v>
      </c>
      <c r="G563" s="64">
        <v>298.47000000000003</v>
      </c>
      <c r="H563" s="64">
        <v>0</v>
      </c>
      <c r="I563" s="69">
        <v>43992</v>
      </c>
      <c r="J563" s="2">
        <f t="shared" si="203"/>
        <v>298.47000000000003</v>
      </c>
      <c r="K563" s="3">
        <f t="shared" si="204"/>
        <v>0.82793342579750351</v>
      </c>
      <c r="L563" s="4" t="str">
        <f t="shared" si="205"/>
        <v>Good Transit to CE</v>
      </c>
      <c r="M563" s="4">
        <f t="shared" ca="1" si="206"/>
        <v>979</v>
      </c>
      <c r="N563" s="5" t="str">
        <f t="shared" si="207"/>
        <v>SONIA (ISHOLA &amp; JERRY &amp; JAMIU) - (PPKs Inclusive)</v>
      </c>
      <c r="O563" s="5" t="str">
        <f t="shared" ca="1" si="208"/>
        <v>Over due</v>
      </c>
      <c r="P563" s="23">
        <f t="shared" si="209"/>
        <v>0.82793342579750351</v>
      </c>
      <c r="Q563" t="str">
        <f t="shared" si="210"/>
        <v>Expense Part</v>
      </c>
    </row>
    <row r="564" spans="1:17" x14ac:dyDescent="0.35">
      <c r="A564" s="62" t="s">
        <v>520</v>
      </c>
      <c r="B564" s="62" t="s">
        <v>218</v>
      </c>
      <c r="C564" s="62" t="s">
        <v>8</v>
      </c>
      <c r="D564" s="62" t="s">
        <v>9</v>
      </c>
      <c r="E564" s="62" t="s">
        <v>35</v>
      </c>
      <c r="F564" s="63">
        <v>1</v>
      </c>
      <c r="G564" s="64">
        <v>38570.18</v>
      </c>
      <c r="H564" s="64">
        <v>0</v>
      </c>
      <c r="I564" s="69">
        <v>43987</v>
      </c>
      <c r="J564" s="2">
        <f t="shared" si="203"/>
        <v>38570.18</v>
      </c>
      <c r="K564" s="3">
        <f t="shared" si="204"/>
        <v>106.99079056865465</v>
      </c>
      <c r="L564" s="4" t="str">
        <f t="shared" si="205"/>
        <v>Good Transit to CE</v>
      </c>
      <c r="M564" s="4">
        <f t="shared" ca="1" si="206"/>
        <v>984</v>
      </c>
      <c r="N564" s="5" t="str">
        <f t="shared" si="207"/>
        <v>SONIA (ISHOLA &amp; JERRY &amp; JAMIU) - (PPKs Inclusive)</v>
      </c>
      <c r="O564" s="5" t="str">
        <f t="shared" ca="1" si="208"/>
        <v>Over due</v>
      </c>
      <c r="P564" s="23">
        <f t="shared" si="209"/>
        <v>106.99079056865465</v>
      </c>
      <c r="Q564" t="str">
        <f t="shared" si="210"/>
        <v>Non Expense Part</v>
      </c>
    </row>
    <row r="565" spans="1:17" x14ac:dyDescent="0.35">
      <c r="A565" s="62" t="s">
        <v>449</v>
      </c>
      <c r="B565" s="62" t="s">
        <v>134</v>
      </c>
      <c r="C565" s="62" t="s">
        <v>8</v>
      </c>
      <c r="D565" s="62" t="s">
        <v>9</v>
      </c>
      <c r="E565" s="62" t="s">
        <v>18</v>
      </c>
      <c r="F565" s="63">
        <v>3</v>
      </c>
      <c r="G565" s="64">
        <v>124886.85</v>
      </c>
      <c r="H565" s="64">
        <v>0</v>
      </c>
      <c r="I565" s="69">
        <v>43993</v>
      </c>
      <c r="J565" s="2">
        <f t="shared" si="203"/>
        <v>374660.55000000005</v>
      </c>
      <c r="K565" s="3">
        <f t="shared" si="204"/>
        <v>1039.2803051317617</v>
      </c>
      <c r="L565" s="4" t="str">
        <f t="shared" si="205"/>
        <v>Good Transit to CE</v>
      </c>
      <c r="M565" s="4">
        <f t="shared" ca="1" si="206"/>
        <v>978</v>
      </c>
      <c r="N565" s="5" t="str">
        <f t="shared" si="207"/>
        <v>SONIA (ISHOLA &amp; JERRY &amp; JAMIU) - (PPKs Inclusive)</v>
      </c>
      <c r="O565" s="5" t="str">
        <f t="shared" ca="1" si="208"/>
        <v>Over due</v>
      </c>
      <c r="P565" s="23">
        <f t="shared" si="209"/>
        <v>346.42676837725384</v>
      </c>
      <c r="Q565" t="str">
        <f t="shared" si="210"/>
        <v>Non Expense Part</v>
      </c>
    </row>
    <row r="566" spans="1:17" x14ac:dyDescent="0.35">
      <c r="A566" s="62" t="s">
        <v>450</v>
      </c>
      <c r="B566" s="62" t="s">
        <v>374</v>
      </c>
      <c r="C566" s="62" t="s">
        <v>10</v>
      </c>
      <c r="D566" s="62" t="s">
        <v>9</v>
      </c>
      <c r="E566" s="62" t="s">
        <v>375</v>
      </c>
      <c r="F566" s="63">
        <v>2</v>
      </c>
      <c r="G566" s="64">
        <v>2137.73</v>
      </c>
      <c r="H566" s="64">
        <v>0</v>
      </c>
      <c r="I566" s="69">
        <v>43993</v>
      </c>
      <c r="J566" s="2">
        <f t="shared" si="203"/>
        <v>4275.46</v>
      </c>
      <c r="K566" s="3">
        <f t="shared" si="204"/>
        <v>11.859805825242718</v>
      </c>
      <c r="L566" s="4" t="str">
        <f t="shared" si="205"/>
        <v>Good Transit to CE</v>
      </c>
      <c r="M566" s="4">
        <f t="shared" ca="1" si="206"/>
        <v>978</v>
      </c>
      <c r="N566" s="5" t="str">
        <f t="shared" si="207"/>
        <v>SONIA (ISHOLA &amp; JERRY &amp; JAMIU) - (PPKs Inclusive)</v>
      </c>
      <c r="O566" s="5" t="str">
        <f t="shared" ca="1" si="208"/>
        <v>Over due</v>
      </c>
      <c r="P566" s="23">
        <f t="shared" si="209"/>
        <v>5.9299029126213592</v>
      </c>
      <c r="Q566" t="str">
        <f t="shared" si="210"/>
        <v>Non Expense Part</v>
      </c>
    </row>
    <row r="567" spans="1:17" x14ac:dyDescent="0.35">
      <c r="A567" s="62" t="s">
        <v>529</v>
      </c>
      <c r="B567" s="62" t="s">
        <v>316</v>
      </c>
      <c r="C567" s="62" t="s">
        <v>8</v>
      </c>
      <c r="D567" s="62" t="s">
        <v>9</v>
      </c>
      <c r="E567" s="62" t="s">
        <v>35</v>
      </c>
      <c r="F567" s="63">
        <v>1</v>
      </c>
      <c r="G567" s="64">
        <v>37426.400000000001</v>
      </c>
      <c r="H567" s="64">
        <v>0</v>
      </c>
      <c r="I567" s="69">
        <v>43992</v>
      </c>
      <c r="J567" s="2">
        <f t="shared" si="203"/>
        <v>37426.400000000001</v>
      </c>
      <c r="K567" s="3">
        <f t="shared" si="204"/>
        <v>103.81803051317615</v>
      </c>
      <c r="L567" s="4" t="str">
        <f t="shared" si="205"/>
        <v>Good Transit to CE</v>
      </c>
      <c r="M567" s="4">
        <f t="shared" ca="1" si="206"/>
        <v>979</v>
      </c>
      <c r="N567" s="5" t="str">
        <f t="shared" si="207"/>
        <v>SONIA (ISHOLA &amp; JERRY &amp; JAMIU) - (PPKs Inclusive)</v>
      </c>
      <c r="O567" s="5" t="str">
        <f t="shared" ca="1" si="208"/>
        <v>Over due</v>
      </c>
      <c r="P567" s="23">
        <f t="shared" si="209"/>
        <v>103.81803051317615</v>
      </c>
      <c r="Q567" t="str">
        <f t="shared" si="210"/>
        <v>Non Expense Part</v>
      </c>
    </row>
    <row r="568" spans="1:17" x14ac:dyDescent="0.35">
      <c r="A568" s="62" t="s">
        <v>572</v>
      </c>
      <c r="B568" s="62" t="s">
        <v>144</v>
      </c>
      <c r="C568" s="62" t="s">
        <v>8</v>
      </c>
      <c r="D568" s="62" t="s">
        <v>9</v>
      </c>
      <c r="E568" s="62" t="s">
        <v>28</v>
      </c>
      <c r="F568" s="63">
        <v>1</v>
      </c>
      <c r="G568" s="64">
        <v>59967.21</v>
      </c>
      <c r="H568" s="64">
        <v>0</v>
      </c>
      <c r="I568" s="69">
        <v>43991</v>
      </c>
      <c r="J568" s="2">
        <f t="shared" si="203"/>
        <v>59967.21</v>
      </c>
      <c r="K568" s="3">
        <f t="shared" si="204"/>
        <v>166.34454923717058</v>
      </c>
      <c r="L568" s="4" t="str">
        <f t="shared" si="205"/>
        <v>Good Transit to CE</v>
      </c>
      <c r="M568" s="4">
        <f t="shared" ca="1" si="206"/>
        <v>980</v>
      </c>
      <c r="N568" s="5" t="str">
        <f t="shared" si="207"/>
        <v>SONIA (ISHOLA &amp; JERRY &amp; JAMIU) - (PPKs Inclusive)</v>
      </c>
      <c r="O568" s="5" t="str">
        <f t="shared" ca="1" si="208"/>
        <v>Over due</v>
      </c>
      <c r="P568" s="23">
        <f t="shared" si="209"/>
        <v>166.34454923717058</v>
      </c>
      <c r="Q568" t="str">
        <f t="shared" si="210"/>
        <v>Non Expense Part</v>
      </c>
    </row>
    <row r="569" spans="1:17" x14ac:dyDescent="0.35">
      <c r="A569" s="62" t="s">
        <v>573</v>
      </c>
      <c r="B569" s="62" t="s">
        <v>429</v>
      </c>
      <c r="C569" s="62" t="s">
        <v>10</v>
      </c>
      <c r="D569" s="62" t="s">
        <v>9</v>
      </c>
      <c r="E569" s="62" t="s">
        <v>430</v>
      </c>
      <c r="F569" s="63">
        <v>4</v>
      </c>
      <c r="G569" s="64">
        <v>0.98</v>
      </c>
      <c r="H569" s="64">
        <v>0</v>
      </c>
      <c r="I569" s="69">
        <v>43993</v>
      </c>
      <c r="J569" s="2">
        <f t="shared" si="203"/>
        <v>3.92</v>
      </c>
      <c r="K569" s="3">
        <f t="shared" si="204"/>
        <v>1.087378640776699E-2</v>
      </c>
      <c r="L569" s="4" t="str">
        <f t="shared" si="205"/>
        <v>Good Transit to CE</v>
      </c>
      <c r="M569" s="4">
        <f t="shared" ca="1" si="206"/>
        <v>978</v>
      </c>
      <c r="N569" s="5" t="str">
        <f t="shared" si="207"/>
        <v>SONIA (ISHOLA &amp; JERRY &amp; JAMIU) - (PPKs Inclusive)</v>
      </c>
      <c r="O569" s="5" t="str">
        <f t="shared" ca="1" si="208"/>
        <v>Over due</v>
      </c>
      <c r="P569" s="23">
        <f t="shared" si="209"/>
        <v>2.7184466019417475E-3</v>
      </c>
      <c r="Q569" t="str">
        <f t="shared" si="210"/>
        <v>Expense Part</v>
      </c>
    </row>
    <row r="570" spans="1:17" x14ac:dyDescent="0.35">
      <c r="A570" s="62" t="s">
        <v>573</v>
      </c>
      <c r="B570" s="62" t="s">
        <v>552</v>
      </c>
      <c r="C570" s="62" t="s">
        <v>10</v>
      </c>
      <c r="D570" s="62" t="s">
        <v>9</v>
      </c>
      <c r="E570" s="62" t="s">
        <v>553</v>
      </c>
      <c r="F570" s="63">
        <v>3</v>
      </c>
      <c r="G570" s="64">
        <v>7984.55</v>
      </c>
      <c r="H570" s="64">
        <v>0</v>
      </c>
      <c r="I570" s="69">
        <v>43991</v>
      </c>
      <c r="J570" s="2">
        <f t="shared" si="203"/>
        <v>23953.65</v>
      </c>
      <c r="K570" s="3">
        <f t="shared" si="204"/>
        <v>66.445631067961173</v>
      </c>
      <c r="L570" s="4" t="str">
        <f t="shared" si="205"/>
        <v>Good Transit to CE</v>
      </c>
      <c r="M570" s="4">
        <f t="shared" ca="1" si="206"/>
        <v>980</v>
      </c>
      <c r="N570" s="5" t="str">
        <f t="shared" si="207"/>
        <v>SONIA (ISHOLA &amp; JERRY &amp; JAMIU) - (PPKs Inclusive)</v>
      </c>
      <c r="O570" s="5" t="str">
        <f t="shared" ca="1" si="208"/>
        <v>Over due</v>
      </c>
      <c r="P570" s="23">
        <f t="shared" si="209"/>
        <v>22.148543689320388</v>
      </c>
      <c r="Q570" t="str">
        <f t="shared" si="210"/>
        <v>Non Expense Part</v>
      </c>
    </row>
    <row r="571" spans="1:17" x14ac:dyDescent="0.35">
      <c r="A571" s="62" t="s">
        <v>573</v>
      </c>
      <c r="B571" s="62" t="s">
        <v>363</v>
      </c>
      <c r="C571" s="62" t="s">
        <v>10</v>
      </c>
      <c r="D571" s="62" t="s">
        <v>9</v>
      </c>
      <c r="E571" s="62" t="s">
        <v>364</v>
      </c>
      <c r="F571" s="63">
        <v>2</v>
      </c>
      <c r="G571" s="64">
        <v>6.11</v>
      </c>
      <c r="H571" s="64">
        <v>0</v>
      </c>
      <c r="I571" s="69">
        <v>43992</v>
      </c>
      <c r="J571" s="2">
        <f t="shared" si="203"/>
        <v>12.22</v>
      </c>
      <c r="K571" s="3">
        <f t="shared" si="204"/>
        <v>3.3897364771151184E-2</v>
      </c>
      <c r="L571" s="4" t="str">
        <f t="shared" si="205"/>
        <v>Good Transit to CE</v>
      </c>
      <c r="M571" s="4">
        <f t="shared" ca="1" si="206"/>
        <v>979</v>
      </c>
      <c r="N571" s="5" t="str">
        <f t="shared" si="207"/>
        <v>SONIA (ISHOLA &amp; JERRY &amp; JAMIU) - (PPKs Inclusive)</v>
      </c>
      <c r="O571" s="5" t="str">
        <f t="shared" ca="1" si="208"/>
        <v>Over due</v>
      </c>
      <c r="P571" s="23">
        <f t="shared" si="209"/>
        <v>1.6948682385575592E-2</v>
      </c>
      <c r="Q571" t="str">
        <f t="shared" si="210"/>
        <v>Expense Part</v>
      </c>
    </row>
    <row r="572" spans="1:17" x14ac:dyDescent="0.35">
      <c r="A572" s="62" t="s">
        <v>573</v>
      </c>
      <c r="B572" s="62" t="s">
        <v>374</v>
      </c>
      <c r="C572" s="62" t="s">
        <v>10</v>
      </c>
      <c r="D572" s="62" t="s">
        <v>9</v>
      </c>
      <c r="E572" s="62" t="s">
        <v>375</v>
      </c>
      <c r="F572" s="63">
        <v>1</v>
      </c>
      <c r="G572" s="64">
        <v>2137.73</v>
      </c>
      <c r="H572" s="64">
        <v>0</v>
      </c>
      <c r="I572" s="69">
        <v>43992</v>
      </c>
      <c r="J572" s="2">
        <f t="shared" si="203"/>
        <v>2137.73</v>
      </c>
      <c r="K572" s="3">
        <f t="shared" si="204"/>
        <v>5.9299029126213592</v>
      </c>
      <c r="L572" s="4" t="str">
        <f t="shared" si="205"/>
        <v>Good Transit to CE</v>
      </c>
      <c r="M572" s="4">
        <f t="shared" ca="1" si="206"/>
        <v>979</v>
      </c>
      <c r="N572" s="5" t="str">
        <f t="shared" si="207"/>
        <v>SONIA (ISHOLA &amp; JERRY &amp; JAMIU) - (PPKs Inclusive)</v>
      </c>
      <c r="O572" s="5" t="str">
        <f t="shared" ca="1" si="208"/>
        <v>Over due</v>
      </c>
      <c r="P572" s="23">
        <f t="shared" si="209"/>
        <v>5.9299029126213592</v>
      </c>
      <c r="Q572" t="str">
        <f t="shared" si="210"/>
        <v>Non Expense Part</v>
      </c>
    </row>
    <row r="573" spans="1:17" x14ac:dyDescent="0.35">
      <c r="A573" s="62" t="s">
        <v>434</v>
      </c>
      <c r="B573" s="62" t="s">
        <v>137</v>
      </c>
      <c r="C573" s="62" t="s">
        <v>8</v>
      </c>
      <c r="D573" s="62" t="s">
        <v>9</v>
      </c>
      <c r="E573" s="62" t="s">
        <v>22</v>
      </c>
      <c r="F573" s="63">
        <v>1</v>
      </c>
      <c r="G573" s="64">
        <v>87651.520000000004</v>
      </c>
      <c r="H573" s="64">
        <v>0</v>
      </c>
      <c r="I573" s="69">
        <v>43991</v>
      </c>
      <c r="J573" s="2">
        <f t="shared" si="203"/>
        <v>87651.520000000004</v>
      </c>
      <c r="K573" s="3">
        <f t="shared" si="204"/>
        <v>243.1387517337032</v>
      </c>
      <c r="L573" s="4" t="str">
        <f t="shared" si="205"/>
        <v>Good Transit to CE</v>
      </c>
      <c r="M573" s="4">
        <f t="shared" ca="1" si="206"/>
        <v>980</v>
      </c>
      <c r="N573" s="5" t="str">
        <f t="shared" si="207"/>
        <v>SONIA (ISHOLA &amp; JERRY &amp; JAMIU) - (PPKs Inclusive)</v>
      </c>
      <c r="O573" s="5" t="str">
        <f t="shared" ca="1" si="208"/>
        <v>Over due</v>
      </c>
      <c r="P573" s="23">
        <f t="shared" si="209"/>
        <v>243.1387517337032</v>
      </c>
      <c r="Q573" t="str">
        <f t="shared" si="210"/>
        <v>Non Expense Part</v>
      </c>
    </row>
    <row r="574" spans="1:17" x14ac:dyDescent="0.35">
      <c r="A574" s="62" t="s">
        <v>434</v>
      </c>
      <c r="B574" s="62" t="s">
        <v>374</v>
      </c>
      <c r="C574" s="62" t="s">
        <v>10</v>
      </c>
      <c r="D574" s="62" t="s">
        <v>9</v>
      </c>
      <c r="E574" s="62" t="s">
        <v>375</v>
      </c>
      <c r="F574" s="63">
        <v>1</v>
      </c>
      <c r="G574" s="64">
        <v>2137.73</v>
      </c>
      <c r="H574" s="64">
        <v>0</v>
      </c>
      <c r="I574" s="69">
        <v>43992</v>
      </c>
      <c r="J574" s="2">
        <f t="shared" si="203"/>
        <v>2137.73</v>
      </c>
      <c r="K574" s="3">
        <f t="shared" si="204"/>
        <v>5.9299029126213592</v>
      </c>
      <c r="L574" s="4" t="str">
        <f t="shared" si="205"/>
        <v>Good Transit to CE</v>
      </c>
      <c r="M574" s="4">
        <f t="shared" ca="1" si="206"/>
        <v>979</v>
      </c>
      <c r="N574" s="5" t="str">
        <f t="shared" si="207"/>
        <v>SONIA (ISHOLA &amp; JERRY &amp; JAMIU) - (PPKs Inclusive)</v>
      </c>
      <c r="O574" s="5" t="str">
        <f t="shared" ca="1" si="208"/>
        <v>Over due</v>
      </c>
      <c r="P574" s="23">
        <f t="shared" si="209"/>
        <v>5.9299029126213592</v>
      </c>
      <c r="Q574" t="str">
        <f t="shared" si="210"/>
        <v>Non Expense Part</v>
      </c>
    </row>
    <row r="575" spans="1:17" x14ac:dyDescent="0.35">
      <c r="A575" s="62" t="s">
        <v>434</v>
      </c>
      <c r="B575" s="62" t="s">
        <v>165</v>
      </c>
      <c r="C575" s="62" t="s">
        <v>10</v>
      </c>
      <c r="D575" s="62" t="s">
        <v>9</v>
      </c>
      <c r="E575" s="62" t="s">
        <v>166</v>
      </c>
      <c r="F575" s="63">
        <v>1</v>
      </c>
      <c r="G575" s="64">
        <v>2296.64</v>
      </c>
      <c r="H575" s="64">
        <v>0</v>
      </c>
      <c r="I575" s="69">
        <v>43971</v>
      </c>
      <c r="J575" s="2">
        <f t="shared" si="203"/>
        <v>2296.64</v>
      </c>
      <c r="K575" s="3">
        <f t="shared" si="204"/>
        <v>6.3707073509015251</v>
      </c>
      <c r="L575" s="4" t="str">
        <f t="shared" si="205"/>
        <v>Good Transit to CE</v>
      </c>
      <c r="M575" s="4">
        <f t="shared" ca="1" si="206"/>
        <v>1000</v>
      </c>
      <c r="N575" s="5" t="str">
        <f t="shared" si="207"/>
        <v>SONIA (ISHOLA &amp; JERRY &amp; JAMIU) - (PPKs Inclusive)</v>
      </c>
      <c r="O575" s="5" t="str">
        <f t="shared" ca="1" si="208"/>
        <v>Over due</v>
      </c>
      <c r="P575" s="23">
        <f t="shared" si="209"/>
        <v>6.3707073509015251</v>
      </c>
      <c r="Q575" t="str">
        <f t="shared" si="210"/>
        <v>Non Expense Part</v>
      </c>
    </row>
    <row r="576" spans="1:17" x14ac:dyDescent="0.35">
      <c r="A576" s="62" t="s">
        <v>435</v>
      </c>
      <c r="B576" s="62" t="s">
        <v>482</v>
      </c>
      <c r="C576" s="62" t="s">
        <v>10</v>
      </c>
      <c r="D576" s="62" t="s">
        <v>9</v>
      </c>
      <c r="E576" s="62" t="s">
        <v>483</v>
      </c>
      <c r="F576" s="63">
        <v>8</v>
      </c>
      <c r="G576" s="64">
        <v>0.78</v>
      </c>
      <c r="H576" s="64">
        <v>0</v>
      </c>
      <c r="I576" s="69">
        <v>43979</v>
      </c>
      <c r="J576" s="2">
        <f t="shared" si="203"/>
        <v>6.24</v>
      </c>
      <c r="K576" s="3">
        <f t="shared" si="204"/>
        <v>1.7309292649098473E-2</v>
      </c>
      <c r="L576" s="4" t="str">
        <f t="shared" si="205"/>
        <v>Good Transit to CE</v>
      </c>
      <c r="M576" s="4">
        <f t="shared" ca="1" si="206"/>
        <v>992</v>
      </c>
      <c r="N576" s="5" t="str">
        <f t="shared" si="207"/>
        <v>SONIA (ISHOLA &amp; JERRY &amp; JAMIU) - (PPKs Inclusive)</v>
      </c>
      <c r="O576" s="5" t="str">
        <f t="shared" ca="1" si="208"/>
        <v>Over due</v>
      </c>
      <c r="P576" s="23">
        <f t="shared" si="209"/>
        <v>2.1636615811373092E-3</v>
      </c>
      <c r="Q576" t="str">
        <f t="shared" si="210"/>
        <v>Expense Part</v>
      </c>
    </row>
    <row r="577" spans="1:17" x14ac:dyDescent="0.35">
      <c r="A577" s="62" t="s">
        <v>435</v>
      </c>
      <c r="B577" s="62" t="s">
        <v>484</v>
      </c>
      <c r="C577" s="62" t="s">
        <v>10</v>
      </c>
      <c r="D577" s="62" t="s">
        <v>9</v>
      </c>
      <c r="E577" s="62" t="s">
        <v>485</v>
      </c>
      <c r="F577" s="63">
        <v>2</v>
      </c>
      <c r="G577" s="64">
        <v>24</v>
      </c>
      <c r="H577" s="64">
        <v>0</v>
      </c>
      <c r="I577" s="69">
        <v>43979</v>
      </c>
      <c r="J577" s="2">
        <f t="shared" si="203"/>
        <v>48</v>
      </c>
      <c r="K577" s="3">
        <f t="shared" si="204"/>
        <v>0.13314840499306518</v>
      </c>
      <c r="L577" s="4" t="str">
        <f t="shared" si="205"/>
        <v>Good Transit to CE</v>
      </c>
      <c r="M577" s="4">
        <f t="shared" ca="1" si="206"/>
        <v>992</v>
      </c>
      <c r="N577" s="5" t="str">
        <f t="shared" si="207"/>
        <v>SONIA (ISHOLA &amp; JERRY &amp; JAMIU) - (PPKs Inclusive)</v>
      </c>
      <c r="O577" s="5" t="str">
        <f t="shared" ca="1" si="208"/>
        <v>Over due</v>
      </c>
      <c r="P577" s="23">
        <f t="shared" si="209"/>
        <v>6.6574202496532592E-2</v>
      </c>
      <c r="Q577" t="str">
        <f t="shared" si="210"/>
        <v>Expense Part</v>
      </c>
    </row>
    <row r="578" spans="1:17" x14ac:dyDescent="0.35">
      <c r="A578" s="62" t="s">
        <v>435</v>
      </c>
      <c r="B578" s="62" t="s">
        <v>366</v>
      </c>
      <c r="C578" s="62" t="s">
        <v>10</v>
      </c>
      <c r="D578" s="62" t="s">
        <v>9</v>
      </c>
      <c r="E578" s="62" t="s">
        <v>367</v>
      </c>
      <c r="F578" s="63">
        <v>1</v>
      </c>
      <c r="G578" s="64">
        <v>280.60000000000002</v>
      </c>
      <c r="H578" s="64">
        <v>0</v>
      </c>
      <c r="I578" s="69">
        <v>43979</v>
      </c>
      <c r="J578" s="2">
        <f t="shared" si="203"/>
        <v>280.60000000000002</v>
      </c>
      <c r="K578" s="3">
        <f t="shared" si="204"/>
        <v>0.77836338418862694</v>
      </c>
      <c r="L578" s="4" t="str">
        <f t="shared" si="205"/>
        <v>Good Transit to CE</v>
      </c>
      <c r="M578" s="4">
        <f t="shared" ca="1" si="206"/>
        <v>992</v>
      </c>
      <c r="N578" s="5" t="str">
        <f t="shared" si="207"/>
        <v>SONIA (ISHOLA &amp; JERRY &amp; JAMIU) - (PPKs Inclusive)</v>
      </c>
      <c r="O578" s="5" t="str">
        <f t="shared" ca="1" si="208"/>
        <v>Over due</v>
      </c>
      <c r="P578" s="23">
        <f t="shared" si="209"/>
        <v>0.77836338418862694</v>
      </c>
      <c r="Q578" t="str">
        <f t="shared" si="210"/>
        <v>Expense Part</v>
      </c>
    </row>
    <row r="579" spans="1:17" x14ac:dyDescent="0.35">
      <c r="A579" s="62" t="s">
        <v>435</v>
      </c>
      <c r="B579" s="62" t="s">
        <v>438</v>
      </c>
      <c r="C579" s="62" t="s">
        <v>10</v>
      </c>
      <c r="D579" s="62" t="s">
        <v>9</v>
      </c>
      <c r="E579" s="62" t="s">
        <v>439</v>
      </c>
      <c r="F579" s="63">
        <v>6</v>
      </c>
      <c r="G579" s="64">
        <v>0</v>
      </c>
      <c r="H579" s="64">
        <v>0</v>
      </c>
      <c r="I579" s="69">
        <v>43979</v>
      </c>
      <c r="J579" s="2">
        <f t="shared" si="203"/>
        <v>0</v>
      </c>
      <c r="K579" s="3">
        <f t="shared" si="204"/>
        <v>0</v>
      </c>
      <c r="L579" s="4" t="str">
        <f t="shared" si="205"/>
        <v>Good Transit to CE</v>
      </c>
      <c r="M579" s="4">
        <f t="shared" ca="1" si="206"/>
        <v>992</v>
      </c>
      <c r="N579" s="5" t="str">
        <f t="shared" si="207"/>
        <v>SONIA (ISHOLA &amp; JERRY &amp; JAMIU) - (PPKs Inclusive)</v>
      </c>
      <c r="O579" s="5" t="str">
        <f t="shared" ca="1" si="208"/>
        <v>Over due</v>
      </c>
      <c r="P579" s="23">
        <f t="shared" si="209"/>
        <v>0</v>
      </c>
      <c r="Q579" t="str">
        <f t="shared" si="210"/>
        <v>Expense Part</v>
      </c>
    </row>
    <row r="580" spans="1:17" x14ac:dyDescent="0.35">
      <c r="A580" s="62" t="s">
        <v>435</v>
      </c>
      <c r="B580" s="62" t="s">
        <v>359</v>
      </c>
      <c r="C580" s="62" t="s">
        <v>10</v>
      </c>
      <c r="D580" s="62" t="s">
        <v>9</v>
      </c>
      <c r="E580" s="62" t="s">
        <v>360</v>
      </c>
      <c r="F580" s="63">
        <v>1</v>
      </c>
      <c r="G580" s="64">
        <v>0.46</v>
      </c>
      <c r="H580" s="64">
        <v>0</v>
      </c>
      <c r="I580" s="69">
        <v>43979</v>
      </c>
      <c r="J580" s="2">
        <f t="shared" si="203"/>
        <v>0.46</v>
      </c>
      <c r="K580" s="3">
        <f t="shared" si="204"/>
        <v>1.2760055478502081E-3</v>
      </c>
      <c r="L580" s="4" t="str">
        <f t="shared" si="205"/>
        <v>Good Transit to CE</v>
      </c>
      <c r="M580" s="4">
        <f t="shared" ca="1" si="206"/>
        <v>992</v>
      </c>
      <c r="N580" s="5" t="str">
        <f t="shared" si="207"/>
        <v>SONIA (ISHOLA &amp; JERRY &amp; JAMIU) - (PPKs Inclusive)</v>
      </c>
      <c r="O580" s="5" t="str">
        <f t="shared" ca="1" si="208"/>
        <v>Over due</v>
      </c>
      <c r="P580" s="23">
        <f t="shared" si="209"/>
        <v>1.2760055478502081E-3</v>
      </c>
      <c r="Q580" t="str">
        <f t="shared" si="210"/>
        <v>Expense Part</v>
      </c>
    </row>
    <row r="581" spans="1:17" x14ac:dyDescent="0.35">
      <c r="A581" s="62" t="s">
        <v>435</v>
      </c>
      <c r="B581" s="62" t="s">
        <v>370</v>
      </c>
      <c r="C581" s="62" t="s">
        <v>10</v>
      </c>
      <c r="D581" s="62" t="s">
        <v>9</v>
      </c>
      <c r="E581" s="62" t="s">
        <v>371</v>
      </c>
      <c r="F581" s="63">
        <v>100</v>
      </c>
      <c r="G581" s="64">
        <v>0</v>
      </c>
      <c r="H581" s="64">
        <v>0</v>
      </c>
      <c r="I581" s="69">
        <v>43979</v>
      </c>
      <c r="J581" s="2">
        <f t="shared" si="203"/>
        <v>0</v>
      </c>
      <c r="K581" s="3">
        <f t="shared" si="204"/>
        <v>0</v>
      </c>
      <c r="L581" s="4" t="str">
        <f t="shared" si="205"/>
        <v>Good Transit to CE</v>
      </c>
      <c r="M581" s="4">
        <f t="shared" ca="1" si="206"/>
        <v>992</v>
      </c>
      <c r="N581" s="5" t="str">
        <f t="shared" si="207"/>
        <v>SONIA (ISHOLA &amp; JERRY &amp; JAMIU) - (PPKs Inclusive)</v>
      </c>
      <c r="O581" s="5" t="str">
        <f t="shared" ca="1" si="208"/>
        <v>Over due</v>
      </c>
      <c r="P581" s="23">
        <f t="shared" si="209"/>
        <v>0</v>
      </c>
      <c r="Q581" t="str">
        <f t="shared" si="210"/>
        <v>Expense Part</v>
      </c>
    </row>
    <row r="582" spans="1:17" x14ac:dyDescent="0.35">
      <c r="A582" s="62" t="s">
        <v>435</v>
      </c>
      <c r="B582" s="62" t="s">
        <v>168</v>
      </c>
      <c r="C582" s="62" t="s">
        <v>10</v>
      </c>
      <c r="D582" s="62" t="s">
        <v>9</v>
      </c>
      <c r="E582" s="62" t="s">
        <v>101</v>
      </c>
      <c r="F582" s="63">
        <v>4</v>
      </c>
      <c r="G582" s="64">
        <v>33.51</v>
      </c>
      <c r="H582" s="64">
        <v>0</v>
      </c>
      <c r="I582" s="69">
        <v>43979</v>
      </c>
      <c r="J582" s="2">
        <f t="shared" si="203"/>
        <v>134.04</v>
      </c>
      <c r="K582" s="3">
        <f t="shared" si="204"/>
        <v>0.37181692094313451</v>
      </c>
      <c r="L582" s="4" t="str">
        <f t="shared" si="205"/>
        <v>Good Transit to CE</v>
      </c>
      <c r="M582" s="4">
        <f t="shared" ca="1" si="206"/>
        <v>992</v>
      </c>
      <c r="N582" s="5" t="str">
        <f t="shared" si="207"/>
        <v>SONIA (ISHOLA &amp; JERRY &amp; JAMIU) - (PPKs Inclusive)</v>
      </c>
      <c r="O582" s="5" t="str">
        <f t="shared" ca="1" si="208"/>
        <v>Over due</v>
      </c>
      <c r="P582" s="23">
        <f t="shared" si="209"/>
        <v>9.2954230235783628E-2</v>
      </c>
      <c r="Q582" t="str">
        <f t="shared" si="210"/>
        <v>Expense Part</v>
      </c>
    </row>
    <row r="583" spans="1:17" x14ac:dyDescent="0.35">
      <c r="A583" s="62" t="s">
        <v>435</v>
      </c>
      <c r="B583" s="62" t="s">
        <v>574</v>
      </c>
      <c r="C583" s="62" t="s">
        <v>10</v>
      </c>
      <c r="D583" s="62" t="s">
        <v>9</v>
      </c>
      <c r="E583" s="62" t="s">
        <v>575</v>
      </c>
      <c r="F583" s="63">
        <v>1</v>
      </c>
      <c r="G583" s="64">
        <v>7389.38</v>
      </c>
      <c r="H583" s="64">
        <v>0</v>
      </c>
      <c r="I583" s="69">
        <v>43992</v>
      </c>
      <c r="J583" s="2">
        <f t="shared" ref="J583:J646" si="211">F583*G583</f>
        <v>7389.38</v>
      </c>
      <c r="K583" s="3">
        <f t="shared" ref="K583:K646" si="212">IF(J583="",(H583/$F$10),((J583+H583)/$F$10))</f>
        <v>20.497586685159501</v>
      </c>
      <c r="L583" s="4" t="str">
        <f t="shared" ref="L583:L646" si="213">IF(A583="","",IF(LEFT(A583,1)="T","Good Transit to CE",IF(LEFT(A583,4)="DEF4","Defective From FSL to Log",IF(LEFT(A583,2)="00","FSL to FSL",IF(OR(LEFT(A583,1)="0",LEFT(A583,1)="O"),"OBF - CE transit to Log",IF(LEFT(A583,1)="D","Defective CE Transit to Log",IF(LEFT(A583,1)="G","Good CE transit to Log",IF(A583="WH1","NTS - FSL to Log","FSL to FSL"))))))))</f>
        <v>Good Transit to CE</v>
      </c>
      <c r="M583" s="4">
        <f t="shared" ref="M583:M646" ca="1" si="214">IF(I583="","",TODAY()-I583)</f>
        <v>979</v>
      </c>
      <c r="N583" s="5" t="str">
        <f t="shared" ref="N583:N646" si="215">IF(L583="","",VLOOKUP(L583,$B$2:$E$8,4,0))</f>
        <v>SONIA (ISHOLA &amp; JERRY &amp; JAMIU) - (PPKs Inclusive)</v>
      </c>
      <c r="O583" s="5" t="str">
        <f t="shared" ref="O583:O646" ca="1" si="216">IF(B583="","",IF(AND(L583="FSL to FSL",M583&lt;=3),"Within Aging",IF(AND(L583="NTS - FSL to Log",M583&lt;=3),"Within Aging",IF(AND(L583="Defective From FSL to Log",M583&lt;=3),"Within Aging",IF(AND(L583="Defective CE Transit to Log",M583&lt;=7),"Within Aging",IF(AND(L583="OBF - CE transit to Log",M583&lt;=7),"Within Aging",IF(AND(L583="Good CE transit to Log",L583&lt;=3),"Within Aging",IF(AND(L583="Good Transit to CE",L583&lt;=3),"Within Aging","Over due"))))))))</f>
        <v>Over due</v>
      </c>
      <c r="P583" s="23">
        <f t="shared" ref="P583:P646" si="217">G583/F$10</f>
        <v>20.497586685159501</v>
      </c>
      <c r="Q583" t="str">
        <f t="shared" ref="Q583:Q646" si="218">IF(AND(C583="N",P583&lt;=5),"Expense Part","Non Expense Part")</f>
        <v>Non Expense Part</v>
      </c>
    </row>
    <row r="584" spans="1:17" x14ac:dyDescent="0.35">
      <c r="A584" s="62" t="s">
        <v>435</v>
      </c>
      <c r="B584" s="62" t="s">
        <v>363</v>
      </c>
      <c r="C584" s="62" t="s">
        <v>10</v>
      </c>
      <c r="D584" s="62" t="s">
        <v>9</v>
      </c>
      <c r="E584" s="62" t="s">
        <v>364</v>
      </c>
      <c r="F584" s="63">
        <v>4</v>
      </c>
      <c r="G584" s="64">
        <v>6.11</v>
      </c>
      <c r="H584" s="64">
        <v>0</v>
      </c>
      <c r="I584" s="69">
        <v>43979</v>
      </c>
      <c r="J584" s="2">
        <f t="shared" si="211"/>
        <v>24.44</v>
      </c>
      <c r="K584" s="3">
        <f t="shared" si="212"/>
        <v>6.7794729542302368E-2</v>
      </c>
      <c r="L584" s="4" t="str">
        <f t="shared" si="213"/>
        <v>Good Transit to CE</v>
      </c>
      <c r="M584" s="4">
        <f t="shared" ca="1" si="214"/>
        <v>992</v>
      </c>
      <c r="N584" s="5" t="str">
        <f t="shared" si="215"/>
        <v>SONIA (ISHOLA &amp; JERRY &amp; JAMIU) - (PPKs Inclusive)</v>
      </c>
      <c r="O584" s="5" t="str">
        <f t="shared" ca="1" si="216"/>
        <v>Over due</v>
      </c>
      <c r="P584" s="23">
        <f t="shared" si="217"/>
        <v>1.6948682385575592E-2</v>
      </c>
      <c r="Q584" t="str">
        <f t="shared" si="218"/>
        <v>Expense Part</v>
      </c>
    </row>
    <row r="585" spans="1:17" x14ac:dyDescent="0.35">
      <c r="A585" s="62" t="s">
        <v>435</v>
      </c>
      <c r="B585" s="62" t="s">
        <v>403</v>
      </c>
      <c r="C585" s="62" t="s">
        <v>10</v>
      </c>
      <c r="D585" s="62" t="s">
        <v>9</v>
      </c>
      <c r="E585" s="62" t="s">
        <v>404</v>
      </c>
      <c r="F585" s="63">
        <v>4</v>
      </c>
      <c r="G585" s="64">
        <v>0</v>
      </c>
      <c r="H585" s="64">
        <v>0</v>
      </c>
      <c r="I585" s="69">
        <v>43979</v>
      </c>
      <c r="J585" s="2">
        <f t="shared" si="211"/>
        <v>0</v>
      </c>
      <c r="K585" s="3">
        <f t="shared" si="212"/>
        <v>0</v>
      </c>
      <c r="L585" s="4" t="str">
        <f t="shared" si="213"/>
        <v>Good Transit to CE</v>
      </c>
      <c r="M585" s="4">
        <f t="shared" ca="1" si="214"/>
        <v>992</v>
      </c>
      <c r="N585" s="5" t="str">
        <f t="shared" si="215"/>
        <v>SONIA (ISHOLA &amp; JERRY &amp; JAMIU) - (PPKs Inclusive)</v>
      </c>
      <c r="O585" s="5" t="str">
        <f t="shared" ca="1" si="216"/>
        <v>Over due</v>
      </c>
      <c r="P585" s="23">
        <f t="shared" si="217"/>
        <v>0</v>
      </c>
      <c r="Q585" t="str">
        <f t="shared" si="218"/>
        <v>Expense Part</v>
      </c>
    </row>
    <row r="586" spans="1:17" x14ac:dyDescent="0.35">
      <c r="A586" s="62" t="s">
        <v>435</v>
      </c>
      <c r="B586" s="62" t="s">
        <v>374</v>
      </c>
      <c r="C586" s="62" t="s">
        <v>10</v>
      </c>
      <c r="D586" s="62" t="s">
        <v>9</v>
      </c>
      <c r="E586" s="62" t="s">
        <v>375</v>
      </c>
      <c r="F586" s="63">
        <v>17</v>
      </c>
      <c r="G586" s="64">
        <v>2137.73</v>
      </c>
      <c r="H586" s="64">
        <v>0</v>
      </c>
      <c r="I586" s="69">
        <v>43990</v>
      </c>
      <c r="J586" s="2">
        <f t="shared" si="211"/>
        <v>36341.410000000003</v>
      </c>
      <c r="K586" s="3">
        <f t="shared" si="212"/>
        <v>100.80834951456312</v>
      </c>
      <c r="L586" s="4" t="str">
        <f t="shared" si="213"/>
        <v>Good Transit to CE</v>
      </c>
      <c r="M586" s="4">
        <f t="shared" ca="1" si="214"/>
        <v>981</v>
      </c>
      <c r="N586" s="5" t="str">
        <f t="shared" si="215"/>
        <v>SONIA (ISHOLA &amp; JERRY &amp; JAMIU) - (PPKs Inclusive)</v>
      </c>
      <c r="O586" s="5" t="str">
        <f t="shared" ca="1" si="216"/>
        <v>Over due</v>
      </c>
      <c r="P586" s="23">
        <f t="shared" si="217"/>
        <v>5.9299029126213592</v>
      </c>
      <c r="Q586" t="str">
        <f t="shared" si="218"/>
        <v>Non Expense Part</v>
      </c>
    </row>
    <row r="587" spans="1:17" x14ac:dyDescent="0.35">
      <c r="A587" s="62" t="s">
        <v>435</v>
      </c>
      <c r="B587" s="62" t="s">
        <v>470</v>
      </c>
      <c r="C587" s="62" t="s">
        <v>10</v>
      </c>
      <c r="D587" s="62" t="s">
        <v>9</v>
      </c>
      <c r="E587" s="62" t="s">
        <v>471</v>
      </c>
      <c r="F587" s="63">
        <v>2</v>
      </c>
      <c r="G587" s="64">
        <v>8149.55</v>
      </c>
      <c r="H587" s="64">
        <v>0</v>
      </c>
      <c r="I587" s="69">
        <v>43979</v>
      </c>
      <c r="J587" s="2">
        <f t="shared" si="211"/>
        <v>16299.1</v>
      </c>
      <c r="K587" s="3">
        <f t="shared" si="212"/>
        <v>45.2124826629681</v>
      </c>
      <c r="L587" s="4" t="str">
        <f t="shared" si="213"/>
        <v>Good Transit to CE</v>
      </c>
      <c r="M587" s="4">
        <f t="shared" ca="1" si="214"/>
        <v>992</v>
      </c>
      <c r="N587" s="5" t="str">
        <f t="shared" si="215"/>
        <v>SONIA (ISHOLA &amp; JERRY &amp; JAMIU) - (PPKs Inclusive)</v>
      </c>
      <c r="O587" s="5" t="str">
        <f t="shared" ca="1" si="216"/>
        <v>Over due</v>
      </c>
      <c r="P587" s="23">
        <f t="shared" si="217"/>
        <v>22.60624133148405</v>
      </c>
      <c r="Q587" t="str">
        <f t="shared" si="218"/>
        <v>Non Expense Part</v>
      </c>
    </row>
    <row r="588" spans="1:17" x14ac:dyDescent="0.35">
      <c r="A588" s="62" t="s">
        <v>435</v>
      </c>
      <c r="B588" s="62" t="s">
        <v>472</v>
      </c>
      <c r="C588" s="62" t="s">
        <v>10</v>
      </c>
      <c r="D588" s="62" t="s">
        <v>9</v>
      </c>
      <c r="E588" s="62" t="s">
        <v>473</v>
      </c>
      <c r="F588" s="63">
        <v>1</v>
      </c>
      <c r="G588" s="64">
        <v>12253.5</v>
      </c>
      <c r="H588" s="64">
        <v>0</v>
      </c>
      <c r="I588" s="69">
        <v>43979</v>
      </c>
      <c r="J588" s="2">
        <f t="shared" si="211"/>
        <v>12253.5</v>
      </c>
      <c r="K588" s="3">
        <f t="shared" si="212"/>
        <v>33.990291262135919</v>
      </c>
      <c r="L588" s="4" t="str">
        <f t="shared" si="213"/>
        <v>Good Transit to CE</v>
      </c>
      <c r="M588" s="4">
        <f t="shared" ca="1" si="214"/>
        <v>992</v>
      </c>
      <c r="N588" s="5" t="str">
        <f t="shared" si="215"/>
        <v>SONIA (ISHOLA &amp; JERRY &amp; JAMIU) - (PPKs Inclusive)</v>
      </c>
      <c r="O588" s="5" t="str">
        <f t="shared" ca="1" si="216"/>
        <v>Over due</v>
      </c>
      <c r="P588" s="23">
        <f t="shared" si="217"/>
        <v>33.990291262135919</v>
      </c>
      <c r="Q588" t="str">
        <f t="shared" si="218"/>
        <v>Non Expense Part</v>
      </c>
    </row>
    <row r="589" spans="1:17" x14ac:dyDescent="0.35">
      <c r="A589" s="62" t="s">
        <v>486</v>
      </c>
      <c r="B589" s="62" t="s">
        <v>134</v>
      </c>
      <c r="C589" s="62" t="s">
        <v>8</v>
      </c>
      <c r="D589" s="62" t="s">
        <v>9</v>
      </c>
      <c r="E589" s="62" t="s">
        <v>18</v>
      </c>
      <c r="F589" s="63">
        <v>2</v>
      </c>
      <c r="G589" s="64">
        <v>124886.85</v>
      </c>
      <c r="H589" s="64">
        <v>0</v>
      </c>
      <c r="I589" s="69">
        <v>43992</v>
      </c>
      <c r="J589" s="2">
        <f t="shared" si="211"/>
        <v>249773.7</v>
      </c>
      <c r="K589" s="3">
        <f t="shared" si="212"/>
        <v>692.85353675450767</v>
      </c>
      <c r="L589" s="4" t="str">
        <f t="shared" si="213"/>
        <v>Good Transit to CE</v>
      </c>
      <c r="M589" s="4">
        <f t="shared" ca="1" si="214"/>
        <v>979</v>
      </c>
      <c r="N589" s="5" t="str">
        <f t="shared" si="215"/>
        <v>SONIA (ISHOLA &amp; JERRY &amp; JAMIU) - (PPKs Inclusive)</v>
      </c>
      <c r="O589" s="5" t="str">
        <f t="shared" ca="1" si="216"/>
        <v>Over due</v>
      </c>
      <c r="P589" s="23">
        <f t="shared" si="217"/>
        <v>346.42676837725384</v>
      </c>
      <c r="Q589" t="str">
        <f t="shared" si="218"/>
        <v>Non Expense Part</v>
      </c>
    </row>
    <row r="590" spans="1:17" x14ac:dyDescent="0.35">
      <c r="A590" s="62" t="s">
        <v>486</v>
      </c>
      <c r="B590" s="62" t="s">
        <v>231</v>
      </c>
      <c r="C590" s="62" t="s">
        <v>8</v>
      </c>
      <c r="D590" s="62" t="s">
        <v>9</v>
      </c>
      <c r="E590" s="62" t="s">
        <v>14</v>
      </c>
      <c r="F590" s="63">
        <v>1</v>
      </c>
      <c r="G590" s="64">
        <v>58788.24</v>
      </c>
      <c r="H590" s="64">
        <v>2.4E-2</v>
      </c>
      <c r="I590" s="69">
        <v>43990</v>
      </c>
      <c r="J590" s="2">
        <f t="shared" si="211"/>
        <v>58788.24</v>
      </c>
      <c r="K590" s="3">
        <f t="shared" si="212"/>
        <v>163.07424133148405</v>
      </c>
      <c r="L590" s="4" t="str">
        <f t="shared" si="213"/>
        <v>Good Transit to CE</v>
      </c>
      <c r="M590" s="4">
        <f t="shared" ca="1" si="214"/>
        <v>981</v>
      </c>
      <c r="N590" s="5" t="str">
        <f t="shared" si="215"/>
        <v>SONIA (ISHOLA &amp; JERRY &amp; JAMIU) - (PPKs Inclusive)</v>
      </c>
      <c r="O590" s="5" t="str">
        <f t="shared" ca="1" si="216"/>
        <v>Over due</v>
      </c>
      <c r="P590" s="23">
        <f t="shared" si="217"/>
        <v>163.07417475728155</v>
      </c>
      <c r="Q590" t="str">
        <f t="shared" si="218"/>
        <v>Non Expense Part</v>
      </c>
    </row>
    <row r="591" spans="1:17" x14ac:dyDescent="0.35">
      <c r="A591" s="62" t="s">
        <v>486</v>
      </c>
      <c r="B591" s="62" t="s">
        <v>470</v>
      </c>
      <c r="C591" s="62" t="s">
        <v>10</v>
      </c>
      <c r="D591" s="62" t="s">
        <v>9</v>
      </c>
      <c r="E591" s="62" t="s">
        <v>471</v>
      </c>
      <c r="F591" s="63">
        <v>2</v>
      </c>
      <c r="G591" s="64">
        <v>8149.55</v>
      </c>
      <c r="H591" s="64">
        <v>0</v>
      </c>
      <c r="I591" s="69">
        <v>43972</v>
      </c>
      <c r="J591" s="2">
        <f t="shared" si="211"/>
        <v>16299.1</v>
      </c>
      <c r="K591" s="3">
        <f t="shared" si="212"/>
        <v>45.2124826629681</v>
      </c>
      <c r="L591" s="4" t="str">
        <f t="shared" si="213"/>
        <v>Good Transit to CE</v>
      </c>
      <c r="M591" s="4">
        <f t="shared" ca="1" si="214"/>
        <v>999</v>
      </c>
      <c r="N591" s="5" t="str">
        <f t="shared" si="215"/>
        <v>SONIA (ISHOLA &amp; JERRY &amp; JAMIU) - (PPKs Inclusive)</v>
      </c>
      <c r="O591" s="5" t="str">
        <f t="shared" ca="1" si="216"/>
        <v>Over due</v>
      </c>
      <c r="P591" s="23">
        <f t="shared" si="217"/>
        <v>22.60624133148405</v>
      </c>
      <c r="Q591" t="str">
        <f t="shared" si="218"/>
        <v>Non Expense Part</v>
      </c>
    </row>
    <row r="592" spans="1:17" x14ac:dyDescent="0.35">
      <c r="A592" s="62" t="s">
        <v>486</v>
      </c>
      <c r="B592" s="62" t="s">
        <v>472</v>
      </c>
      <c r="C592" s="62" t="s">
        <v>10</v>
      </c>
      <c r="D592" s="62" t="s">
        <v>9</v>
      </c>
      <c r="E592" s="62" t="s">
        <v>473</v>
      </c>
      <c r="F592" s="63">
        <v>1</v>
      </c>
      <c r="G592" s="64">
        <v>12253.5</v>
      </c>
      <c r="H592" s="64">
        <v>0</v>
      </c>
      <c r="I592" s="69">
        <v>43972</v>
      </c>
      <c r="J592" s="2">
        <f t="shared" si="211"/>
        <v>12253.5</v>
      </c>
      <c r="K592" s="3">
        <f t="shared" si="212"/>
        <v>33.990291262135919</v>
      </c>
      <c r="L592" s="4" t="str">
        <f t="shared" si="213"/>
        <v>Good Transit to CE</v>
      </c>
      <c r="M592" s="4">
        <f t="shared" ca="1" si="214"/>
        <v>999</v>
      </c>
      <c r="N592" s="5" t="str">
        <f t="shared" si="215"/>
        <v>SONIA (ISHOLA &amp; JERRY &amp; JAMIU) - (PPKs Inclusive)</v>
      </c>
      <c r="O592" s="5" t="str">
        <f t="shared" ca="1" si="216"/>
        <v>Over due</v>
      </c>
      <c r="P592" s="23">
        <f t="shared" si="217"/>
        <v>33.990291262135919</v>
      </c>
      <c r="Q592" t="str">
        <f t="shared" si="218"/>
        <v>Non Expense Part</v>
      </c>
    </row>
    <row r="593" spans="1:17" x14ac:dyDescent="0.35">
      <c r="A593" s="62" t="s">
        <v>487</v>
      </c>
      <c r="B593" s="62" t="s">
        <v>140</v>
      </c>
      <c r="C593" s="62" t="s">
        <v>8</v>
      </c>
      <c r="D593" s="62" t="s">
        <v>9</v>
      </c>
      <c r="E593" s="62" t="s">
        <v>13</v>
      </c>
      <c r="F593" s="63">
        <v>1</v>
      </c>
      <c r="G593" s="64">
        <v>137664.66</v>
      </c>
      <c r="H593" s="64">
        <v>0.121</v>
      </c>
      <c r="I593" s="69">
        <v>43991</v>
      </c>
      <c r="J593" s="2">
        <f t="shared" si="211"/>
        <v>137664.66</v>
      </c>
      <c r="K593" s="3">
        <f t="shared" si="212"/>
        <v>381.87179195561725</v>
      </c>
      <c r="L593" s="4" t="str">
        <f t="shared" si="213"/>
        <v>Good Transit to CE</v>
      </c>
      <c r="M593" s="4">
        <f t="shared" ca="1" si="214"/>
        <v>980</v>
      </c>
      <c r="N593" s="5" t="str">
        <f t="shared" si="215"/>
        <v>SONIA (ISHOLA &amp; JERRY &amp; JAMIU) - (PPKs Inclusive)</v>
      </c>
      <c r="O593" s="5" t="str">
        <f t="shared" ca="1" si="216"/>
        <v>Over due</v>
      </c>
      <c r="P593" s="23">
        <f t="shared" si="217"/>
        <v>381.8714563106796</v>
      </c>
      <c r="Q593" t="str">
        <f t="shared" si="218"/>
        <v>Non Expense Part</v>
      </c>
    </row>
    <row r="594" spans="1:17" x14ac:dyDescent="0.35">
      <c r="A594" s="62" t="s">
        <v>487</v>
      </c>
      <c r="B594" s="62" t="s">
        <v>134</v>
      </c>
      <c r="C594" s="62" t="s">
        <v>8</v>
      </c>
      <c r="D594" s="62" t="s">
        <v>9</v>
      </c>
      <c r="E594" s="62" t="s">
        <v>18</v>
      </c>
      <c r="F594" s="63">
        <v>1</v>
      </c>
      <c r="G594" s="64">
        <v>124886.85</v>
      </c>
      <c r="H594" s="64">
        <v>0</v>
      </c>
      <c r="I594" s="69">
        <v>43992</v>
      </c>
      <c r="J594" s="2">
        <f t="shared" si="211"/>
        <v>124886.85</v>
      </c>
      <c r="K594" s="3">
        <f t="shared" si="212"/>
        <v>346.42676837725384</v>
      </c>
      <c r="L594" s="4" t="str">
        <f t="shared" si="213"/>
        <v>Good Transit to CE</v>
      </c>
      <c r="M594" s="4">
        <f t="shared" ca="1" si="214"/>
        <v>979</v>
      </c>
      <c r="N594" s="5" t="str">
        <f t="shared" si="215"/>
        <v>SONIA (ISHOLA &amp; JERRY &amp; JAMIU) - (PPKs Inclusive)</v>
      </c>
      <c r="O594" s="5" t="str">
        <f t="shared" ca="1" si="216"/>
        <v>Over due</v>
      </c>
      <c r="P594" s="23">
        <f t="shared" si="217"/>
        <v>346.42676837725384</v>
      </c>
      <c r="Q594" t="str">
        <f t="shared" si="218"/>
        <v>Non Expense Part</v>
      </c>
    </row>
    <row r="595" spans="1:17" x14ac:dyDescent="0.35">
      <c r="A595" s="62" t="s">
        <v>487</v>
      </c>
      <c r="B595" s="62" t="s">
        <v>136</v>
      </c>
      <c r="C595" s="62" t="s">
        <v>8</v>
      </c>
      <c r="D595" s="62" t="s">
        <v>9</v>
      </c>
      <c r="E595" s="62" t="s">
        <v>20</v>
      </c>
      <c r="F595" s="63">
        <v>1</v>
      </c>
      <c r="G595" s="64">
        <v>115853.46</v>
      </c>
      <c r="H595" s="64">
        <v>0</v>
      </c>
      <c r="I595" s="69">
        <v>43991</v>
      </c>
      <c r="J595" s="2">
        <f t="shared" si="211"/>
        <v>115853.46</v>
      </c>
      <c r="K595" s="3">
        <f t="shared" si="212"/>
        <v>321.36882108183079</v>
      </c>
      <c r="L595" s="4" t="str">
        <f t="shared" si="213"/>
        <v>Good Transit to CE</v>
      </c>
      <c r="M595" s="4">
        <f t="shared" ca="1" si="214"/>
        <v>980</v>
      </c>
      <c r="N595" s="5" t="str">
        <f t="shared" si="215"/>
        <v>SONIA (ISHOLA &amp; JERRY &amp; JAMIU) - (PPKs Inclusive)</v>
      </c>
      <c r="O595" s="5" t="str">
        <f t="shared" ca="1" si="216"/>
        <v>Over due</v>
      </c>
      <c r="P595" s="23">
        <f t="shared" si="217"/>
        <v>321.36882108183079</v>
      </c>
      <c r="Q595" t="str">
        <f t="shared" si="218"/>
        <v>Non Expense Part</v>
      </c>
    </row>
    <row r="596" spans="1:17" x14ac:dyDescent="0.35">
      <c r="A596" s="62" t="s">
        <v>453</v>
      </c>
      <c r="B596" s="62" t="s">
        <v>149</v>
      </c>
      <c r="C596" s="62" t="s">
        <v>8</v>
      </c>
      <c r="D596" s="62" t="s">
        <v>9</v>
      </c>
      <c r="E596" s="62" t="s">
        <v>14</v>
      </c>
      <c r="F596" s="63">
        <v>2</v>
      </c>
      <c r="G596" s="64">
        <v>155657.12</v>
      </c>
      <c r="H596" s="64">
        <v>3.9E-2</v>
      </c>
      <c r="I596" s="69">
        <v>43993</v>
      </c>
      <c r="J596" s="2">
        <f t="shared" si="211"/>
        <v>311314.24</v>
      </c>
      <c r="K596" s="3">
        <f t="shared" si="212"/>
        <v>863.56249375866844</v>
      </c>
      <c r="L596" s="4" t="str">
        <f t="shared" si="213"/>
        <v>Good Transit to CE</v>
      </c>
      <c r="M596" s="4">
        <f t="shared" ca="1" si="214"/>
        <v>978</v>
      </c>
      <c r="N596" s="5" t="str">
        <f t="shared" si="215"/>
        <v>SONIA (ISHOLA &amp; JERRY &amp; JAMIU) - (PPKs Inclusive)</v>
      </c>
      <c r="O596" s="5" t="str">
        <f t="shared" ca="1" si="216"/>
        <v>Over due</v>
      </c>
      <c r="P596" s="23">
        <f t="shared" si="217"/>
        <v>431.78119278779474</v>
      </c>
      <c r="Q596" t="str">
        <f t="shared" si="218"/>
        <v>Non Expense Part</v>
      </c>
    </row>
    <row r="597" spans="1:17" x14ac:dyDescent="0.35">
      <c r="A597" s="62" t="s">
        <v>453</v>
      </c>
      <c r="B597" s="62" t="s">
        <v>134</v>
      </c>
      <c r="C597" s="62" t="s">
        <v>8</v>
      </c>
      <c r="D597" s="62" t="s">
        <v>9</v>
      </c>
      <c r="E597" s="62" t="s">
        <v>18</v>
      </c>
      <c r="F597" s="63">
        <v>1</v>
      </c>
      <c r="G597" s="64">
        <v>124886.85</v>
      </c>
      <c r="H597" s="64">
        <v>0</v>
      </c>
      <c r="I597" s="69">
        <v>43993</v>
      </c>
      <c r="J597" s="2">
        <f t="shared" si="211"/>
        <v>124886.85</v>
      </c>
      <c r="K597" s="3">
        <f t="shared" si="212"/>
        <v>346.42676837725384</v>
      </c>
      <c r="L597" s="4" t="str">
        <f t="shared" si="213"/>
        <v>Good Transit to CE</v>
      </c>
      <c r="M597" s="4">
        <f t="shared" ca="1" si="214"/>
        <v>978</v>
      </c>
      <c r="N597" s="5" t="str">
        <f t="shared" si="215"/>
        <v>SONIA (ISHOLA &amp; JERRY &amp; JAMIU) - (PPKs Inclusive)</v>
      </c>
      <c r="O597" s="5" t="str">
        <f t="shared" ca="1" si="216"/>
        <v>Over due</v>
      </c>
      <c r="P597" s="23">
        <f t="shared" si="217"/>
        <v>346.42676837725384</v>
      </c>
      <c r="Q597" t="str">
        <f t="shared" si="218"/>
        <v>Non Expense Part</v>
      </c>
    </row>
    <row r="598" spans="1:17" x14ac:dyDescent="0.35">
      <c r="A598" s="62" t="s">
        <v>453</v>
      </c>
      <c r="B598" s="62" t="s">
        <v>372</v>
      </c>
      <c r="C598" s="62" t="s">
        <v>8</v>
      </c>
      <c r="D598" s="62" t="s">
        <v>9</v>
      </c>
      <c r="E598" s="62" t="s">
        <v>373</v>
      </c>
      <c r="F598" s="63">
        <v>1</v>
      </c>
      <c r="G598" s="64">
        <v>81798.89</v>
      </c>
      <c r="H598" s="64">
        <v>0</v>
      </c>
      <c r="I598" s="69">
        <v>43990</v>
      </c>
      <c r="J598" s="2">
        <f t="shared" si="211"/>
        <v>81798.89</v>
      </c>
      <c r="K598" s="3">
        <f t="shared" si="212"/>
        <v>226.90399445214979</v>
      </c>
      <c r="L598" s="4" t="str">
        <f t="shared" si="213"/>
        <v>Good Transit to CE</v>
      </c>
      <c r="M598" s="4">
        <f t="shared" ca="1" si="214"/>
        <v>981</v>
      </c>
      <c r="N598" s="5" t="str">
        <f t="shared" si="215"/>
        <v>SONIA (ISHOLA &amp; JERRY &amp; JAMIU) - (PPKs Inclusive)</v>
      </c>
      <c r="O598" s="5" t="str">
        <f t="shared" ca="1" si="216"/>
        <v>Over due</v>
      </c>
      <c r="P598" s="23">
        <f t="shared" si="217"/>
        <v>226.90399445214979</v>
      </c>
      <c r="Q598" t="str">
        <f t="shared" si="218"/>
        <v>Non Expense Part</v>
      </c>
    </row>
    <row r="599" spans="1:17" x14ac:dyDescent="0.35">
      <c r="A599" s="62" t="s">
        <v>400</v>
      </c>
      <c r="B599" s="62" t="s">
        <v>140</v>
      </c>
      <c r="C599" s="62" t="s">
        <v>8</v>
      </c>
      <c r="D599" s="62" t="s">
        <v>9</v>
      </c>
      <c r="E599" s="62" t="s">
        <v>13</v>
      </c>
      <c r="F599" s="63">
        <v>1</v>
      </c>
      <c r="G599" s="64">
        <v>137664.66</v>
      </c>
      <c r="H599" s="64">
        <v>0.121</v>
      </c>
      <c r="I599" s="69">
        <v>43991</v>
      </c>
      <c r="J599" s="2">
        <f t="shared" si="211"/>
        <v>137664.66</v>
      </c>
      <c r="K599" s="3">
        <f t="shared" si="212"/>
        <v>381.87179195561725</v>
      </c>
      <c r="L599" s="4" t="str">
        <f t="shared" si="213"/>
        <v>Good Transit to CE</v>
      </c>
      <c r="M599" s="4">
        <f t="shared" ca="1" si="214"/>
        <v>980</v>
      </c>
      <c r="N599" s="5" t="str">
        <f t="shared" si="215"/>
        <v>SONIA (ISHOLA &amp; JERRY &amp; JAMIU) - (PPKs Inclusive)</v>
      </c>
      <c r="O599" s="5" t="str">
        <f t="shared" ca="1" si="216"/>
        <v>Over due</v>
      </c>
      <c r="P599" s="23">
        <f t="shared" si="217"/>
        <v>381.8714563106796</v>
      </c>
      <c r="Q599" t="str">
        <f t="shared" si="218"/>
        <v>Non Expense Part</v>
      </c>
    </row>
    <row r="600" spans="1:17" x14ac:dyDescent="0.35">
      <c r="A600" s="62" t="s">
        <v>400</v>
      </c>
      <c r="B600" s="62" t="s">
        <v>134</v>
      </c>
      <c r="C600" s="62" t="s">
        <v>8</v>
      </c>
      <c r="D600" s="62" t="s">
        <v>9</v>
      </c>
      <c r="E600" s="62" t="s">
        <v>18</v>
      </c>
      <c r="F600" s="63">
        <v>1</v>
      </c>
      <c r="G600" s="64">
        <v>124886.85</v>
      </c>
      <c r="H600" s="64">
        <v>0</v>
      </c>
      <c r="I600" s="69">
        <v>43991</v>
      </c>
      <c r="J600" s="2">
        <f t="shared" si="211"/>
        <v>124886.85</v>
      </c>
      <c r="K600" s="3">
        <f t="shared" si="212"/>
        <v>346.42676837725384</v>
      </c>
      <c r="L600" s="4" t="str">
        <f t="shared" si="213"/>
        <v>Good Transit to CE</v>
      </c>
      <c r="M600" s="4">
        <f t="shared" ca="1" si="214"/>
        <v>980</v>
      </c>
      <c r="N600" s="5" t="str">
        <f t="shared" si="215"/>
        <v>SONIA (ISHOLA &amp; JERRY &amp; JAMIU) - (PPKs Inclusive)</v>
      </c>
      <c r="O600" s="5" t="str">
        <f t="shared" ca="1" si="216"/>
        <v>Over due</v>
      </c>
      <c r="P600" s="23">
        <f t="shared" si="217"/>
        <v>346.42676837725384</v>
      </c>
      <c r="Q600" t="str">
        <f t="shared" si="218"/>
        <v>Non Expense Part</v>
      </c>
    </row>
    <row r="601" spans="1:17" x14ac:dyDescent="0.35">
      <c r="A601" s="62" t="s">
        <v>400</v>
      </c>
      <c r="B601" s="62" t="s">
        <v>136</v>
      </c>
      <c r="C601" s="62" t="s">
        <v>8</v>
      </c>
      <c r="D601" s="62" t="s">
        <v>9</v>
      </c>
      <c r="E601" s="62" t="s">
        <v>20</v>
      </c>
      <c r="F601" s="63">
        <v>1</v>
      </c>
      <c r="G601" s="64">
        <v>115853.46</v>
      </c>
      <c r="H601" s="64">
        <v>0</v>
      </c>
      <c r="I601" s="69">
        <v>43991</v>
      </c>
      <c r="J601" s="2">
        <f t="shared" si="211"/>
        <v>115853.46</v>
      </c>
      <c r="K601" s="3">
        <f t="shared" si="212"/>
        <v>321.36882108183079</v>
      </c>
      <c r="L601" s="4" t="str">
        <f t="shared" si="213"/>
        <v>Good Transit to CE</v>
      </c>
      <c r="M601" s="4">
        <f t="shared" ca="1" si="214"/>
        <v>980</v>
      </c>
      <c r="N601" s="5" t="str">
        <f t="shared" si="215"/>
        <v>SONIA (ISHOLA &amp; JERRY &amp; JAMIU) - (PPKs Inclusive)</v>
      </c>
      <c r="O601" s="5" t="str">
        <f t="shared" ca="1" si="216"/>
        <v>Over due</v>
      </c>
      <c r="P601" s="23">
        <f t="shared" si="217"/>
        <v>321.36882108183079</v>
      </c>
      <c r="Q601" t="str">
        <f t="shared" si="218"/>
        <v>Non Expense Part</v>
      </c>
    </row>
    <row r="602" spans="1:17" x14ac:dyDescent="0.35">
      <c r="A602" s="62" t="s">
        <v>400</v>
      </c>
      <c r="B602" s="62" t="s">
        <v>547</v>
      </c>
      <c r="C602" s="62" t="s">
        <v>8</v>
      </c>
      <c r="D602" s="62" t="s">
        <v>9</v>
      </c>
      <c r="E602" s="62" t="s">
        <v>213</v>
      </c>
      <c r="F602" s="63">
        <v>1</v>
      </c>
      <c r="G602" s="64">
        <v>65086</v>
      </c>
      <c r="H602" s="64">
        <v>0</v>
      </c>
      <c r="I602" s="69">
        <v>43993</v>
      </c>
      <c r="J602" s="2">
        <f t="shared" si="211"/>
        <v>65086</v>
      </c>
      <c r="K602" s="3">
        <f t="shared" si="212"/>
        <v>180.54368932038835</v>
      </c>
      <c r="L602" s="4" t="str">
        <f t="shared" si="213"/>
        <v>Good Transit to CE</v>
      </c>
      <c r="M602" s="4">
        <f t="shared" ca="1" si="214"/>
        <v>978</v>
      </c>
      <c r="N602" s="5" t="str">
        <f t="shared" si="215"/>
        <v>SONIA (ISHOLA &amp; JERRY &amp; JAMIU) - (PPKs Inclusive)</v>
      </c>
      <c r="O602" s="5" t="str">
        <f t="shared" ca="1" si="216"/>
        <v>Over due</v>
      </c>
      <c r="P602" s="23">
        <f t="shared" si="217"/>
        <v>180.54368932038835</v>
      </c>
      <c r="Q602" t="str">
        <f t="shared" si="218"/>
        <v>Non Expense Part</v>
      </c>
    </row>
    <row r="603" spans="1:17" x14ac:dyDescent="0.35">
      <c r="A603" s="62" t="s">
        <v>400</v>
      </c>
      <c r="B603" s="62" t="s">
        <v>374</v>
      </c>
      <c r="C603" s="62" t="s">
        <v>10</v>
      </c>
      <c r="D603" s="62" t="s">
        <v>9</v>
      </c>
      <c r="E603" s="62" t="s">
        <v>375</v>
      </c>
      <c r="F603" s="63">
        <v>3</v>
      </c>
      <c r="G603" s="64">
        <v>2137.73</v>
      </c>
      <c r="H603" s="64">
        <v>0</v>
      </c>
      <c r="I603" s="69">
        <v>43992</v>
      </c>
      <c r="J603" s="2">
        <f t="shared" si="211"/>
        <v>6413.1900000000005</v>
      </c>
      <c r="K603" s="3">
        <f t="shared" si="212"/>
        <v>17.789708737864078</v>
      </c>
      <c r="L603" s="4" t="str">
        <f t="shared" si="213"/>
        <v>Good Transit to CE</v>
      </c>
      <c r="M603" s="4">
        <f t="shared" ca="1" si="214"/>
        <v>979</v>
      </c>
      <c r="N603" s="5" t="str">
        <f t="shared" si="215"/>
        <v>SONIA (ISHOLA &amp; JERRY &amp; JAMIU) - (PPKs Inclusive)</v>
      </c>
      <c r="O603" s="5" t="str">
        <f t="shared" ca="1" si="216"/>
        <v>Over due</v>
      </c>
      <c r="P603" s="23">
        <f t="shared" si="217"/>
        <v>5.9299029126213592</v>
      </c>
      <c r="Q603" t="str">
        <f t="shared" si="218"/>
        <v>Non Expense Part</v>
      </c>
    </row>
    <row r="604" spans="1:17" x14ac:dyDescent="0.35">
      <c r="A604" s="62" t="s">
        <v>488</v>
      </c>
      <c r="B604" s="62" t="s">
        <v>134</v>
      </c>
      <c r="C604" s="62" t="s">
        <v>8</v>
      </c>
      <c r="D604" s="62" t="s">
        <v>9</v>
      </c>
      <c r="E604" s="62" t="s">
        <v>18</v>
      </c>
      <c r="F604" s="63">
        <v>1</v>
      </c>
      <c r="G604" s="64">
        <v>124886.85</v>
      </c>
      <c r="H604" s="64">
        <v>0</v>
      </c>
      <c r="I604" s="69">
        <v>43992</v>
      </c>
      <c r="J604" s="2">
        <f t="shared" si="211"/>
        <v>124886.85</v>
      </c>
      <c r="K604" s="3">
        <f t="shared" si="212"/>
        <v>346.42676837725384</v>
      </c>
      <c r="L604" s="4" t="str">
        <f t="shared" si="213"/>
        <v>Good Transit to CE</v>
      </c>
      <c r="M604" s="4">
        <f t="shared" ca="1" si="214"/>
        <v>979</v>
      </c>
      <c r="N604" s="5" t="str">
        <f t="shared" si="215"/>
        <v>SONIA (ISHOLA &amp; JERRY &amp; JAMIU) - (PPKs Inclusive)</v>
      </c>
      <c r="O604" s="5" t="str">
        <f t="shared" ca="1" si="216"/>
        <v>Over due</v>
      </c>
      <c r="P604" s="23">
        <f t="shared" si="217"/>
        <v>346.42676837725384</v>
      </c>
      <c r="Q604" t="str">
        <f t="shared" si="218"/>
        <v>Non Expense Part</v>
      </c>
    </row>
    <row r="605" spans="1:17" x14ac:dyDescent="0.35">
      <c r="A605" s="62" t="s">
        <v>488</v>
      </c>
      <c r="B605" s="62" t="s">
        <v>150</v>
      </c>
      <c r="C605" s="62" t="s">
        <v>8</v>
      </c>
      <c r="D605" s="62" t="s">
        <v>9</v>
      </c>
      <c r="E605" s="62" t="s">
        <v>34</v>
      </c>
      <c r="F605" s="63">
        <v>1</v>
      </c>
      <c r="G605" s="64">
        <v>47084.11</v>
      </c>
      <c r="H605" s="64">
        <v>0</v>
      </c>
      <c r="I605" s="69">
        <v>43993</v>
      </c>
      <c r="J605" s="2">
        <f t="shared" si="211"/>
        <v>47084.11</v>
      </c>
      <c r="K605" s="3">
        <f t="shared" si="212"/>
        <v>130.60779472954229</v>
      </c>
      <c r="L605" s="4" t="str">
        <f t="shared" si="213"/>
        <v>Good Transit to CE</v>
      </c>
      <c r="M605" s="4">
        <f t="shared" ca="1" si="214"/>
        <v>978</v>
      </c>
      <c r="N605" s="5" t="str">
        <f t="shared" si="215"/>
        <v>SONIA (ISHOLA &amp; JERRY &amp; JAMIU) - (PPKs Inclusive)</v>
      </c>
      <c r="O605" s="5" t="str">
        <f t="shared" ca="1" si="216"/>
        <v>Over due</v>
      </c>
      <c r="P605" s="23">
        <f t="shared" si="217"/>
        <v>130.60779472954229</v>
      </c>
      <c r="Q605" t="str">
        <f t="shared" si="218"/>
        <v>Non Expense Part</v>
      </c>
    </row>
    <row r="606" spans="1:17" x14ac:dyDescent="0.35">
      <c r="A606" s="62" t="s">
        <v>489</v>
      </c>
      <c r="B606" s="62" t="s">
        <v>509</v>
      </c>
      <c r="C606" s="62" t="s">
        <v>10</v>
      </c>
      <c r="D606" s="62" t="s">
        <v>9</v>
      </c>
      <c r="E606" s="62" t="s">
        <v>510</v>
      </c>
      <c r="F606" s="63">
        <v>2</v>
      </c>
      <c r="G606" s="64">
        <v>2.11</v>
      </c>
      <c r="H606" s="64">
        <v>0</v>
      </c>
      <c r="I606" s="69">
        <v>43987</v>
      </c>
      <c r="J606" s="2">
        <f t="shared" si="211"/>
        <v>4.22</v>
      </c>
      <c r="K606" s="3">
        <f t="shared" si="212"/>
        <v>1.1705963938973647E-2</v>
      </c>
      <c r="L606" s="4" t="str">
        <f t="shared" si="213"/>
        <v>Good Transit to CE</v>
      </c>
      <c r="M606" s="4">
        <f t="shared" ca="1" si="214"/>
        <v>984</v>
      </c>
      <c r="N606" s="5" t="str">
        <f t="shared" si="215"/>
        <v>SONIA (ISHOLA &amp; JERRY &amp; JAMIU) - (PPKs Inclusive)</v>
      </c>
      <c r="O606" s="5" t="str">
        <f t="shared" ca="1" si="216"/>
        <v>Over due</v>
      </c>
      <c r="P606" s="23">
        <f t="shared" si="217"/>
        <v>5.8529819694868234E-3</v>
      </c>
      <c r="Q606" t="str">
        <f t="shared" si="218"/>
        <v>Expense Part</v>
      </c>
    </row>
    <row r="607" spans="1:17" x14ac:dyDescent="0.35">
      <c r="A607" s="62" t="s">
        <v>489</v>
      </c>
      <c r="B607" s="62" t="s">
        <v>438</v>
      </c>
      <c r="C607" s="62" t="s">
        <v>10</v>
      </c>
      <c r="D607" s="62" t="s">
        <v>9</v>
      </c>
      <c r="E607" s="62" t="s">
        <v>439</v>
      </c>
      <c r="F607" s="63">
        <v>6</v>
      </c>
      <c r="G607" s="64">
        <v>0</v>
      </c>
      <c r="H607" s="64">
        <v>0</v>
      </c>
      <c r="I607" s="69">
        <v>43987</v>
      </c>
      <c r="J607" s="2">
        <f t="shared" si="211"/>
        <v>0</v>
      </c>
      <c r="K607" s="3">
        <f t="shared" si="212"/>
        <v>0</v>
      </c>
      <c r="L607" s="4" t="str">
        <f t="shared" si="213"/>
        <v>Good Transit to CE</v>
      </c>
      <c r="M607" s="4">
        <f t="shared" ca="1" si="214"/>
        <v>984</v>
      </c>
      <c r="N607" s="5" t="str">
        <f t="shared" si="215"/>
        <v>SONIA (ISHOLA &amp; JERRY &amp; JAMIU) - (PPKs Inclusive)</v>
      </c>
      <c r="O607" s="5" t="str">
        <f t="shared" ca="1" si="216"/>
        <v>Over due</v>
      </c>
      <c r="P607" s="23">
        <f t="shared" si="217"/>
        <v>0</v>
      </c>
      <c r="Q607" t="str">
        <f t="shared" si="218"/>
        <v>Expense Part</v>
      </c>
    </row>
    <row r="608" spans="1:17" x14ac:dyDescent="0.35">
      <c r="A608" s="62" t="s">
        <v>489</v>
      </c>
      <c r="B608" s="62" t="s">
        <v>431</v>
      </c>
      <c r="C608" s="62" t="s">
        <v>10</v>
      </c>
      <c r="D608" s="62" t="s">
        <v>9</v>
      </c>
      <c r="E608" s="62" t="s">
        <v>432</v>
      </c>
      <c r="F608" s="63">
        <v>100</v>
      </c>
      <c r="G608" s="64">
        <v>16.71</v>
      </c>
      <c r="H608" s="64">
        <v>0</v>
      </c>
      <c r="I608" s="69">
        <v>43987</v>
      </c>
      <c r="J608" s="2">
        <f t="shared" si="211"/>
        <v>1671</v>
      </c>
      <c r="K608" s="3">
        <f t="shared" si="212"/>
        <v>4.6352288488210815</v>
      </c>
      <c r="L608" s="4" t="str">
        <f t="shared" si="213"/>
        <v>Good Transit to CE</v>
      </c>
      <c r="M608" s="4">
        <f t="shared" ca="1" si="214"/>
        <v>984</v>
      </c>
      <c r="N608" s="5" t="str">
        <f t="shared" si="215"/>
        <v>SONIA (ISHOLA &amp; JERRY &amp; JAMIU) - (PPKs Inclusive)</v>
      </c>
      <c r="O608" s="5" t="str">
        <f t="shared" ca="1" si="216"/>
        <v>Over due</v>
      </c>
      <c r="P608" s="23">
        <f t="shared" si="217"/>
        <v>4.6352288488210817E-2</v>
      </c>
      <c r="Q608" t="str">
        <f t="shared" si="218"/>
        <v>Expense Part</v>
      </c>
    </row>
    <row r="609" spans="1:17" x14ac:dyDescent="0.35">
      <c r="A609" s="62" t="s">
        <v>489</v>
      </c>
      <c r="B609" s="62" t="s">
        <v>370</v>
      </c>
      <c r="C609" s="62" t="s">
        <v>10</v>
      </c>
      <c r="D609" s="62" t="s">
        <v>9</v>
      </c>
      <c r="E609" s="62" t="s">
        <v>371</v>
      </c>
      <c r="F609" s="63">
        <v>100</v>
      </c>
      <c r="G609" s="64">
        <v>0</v>
      </c>
      <c r="H609" s="64">
        <v>0</v>
      </c>
      <c r="I609" s="69">
        <v>43987</v>
      </c>
      <c r="J609" s="2">
        <f t="shared" si="211"/>
        <v>0</v>
      </c>
      <c r="K609" s="3">
        <f t="shared" si="212"/>
        <v>0</v>
      </c>
      <c r="L609" s="4" t="str">
        <f t="shared" si="213"/>
        <v>Good Transit to CE</v>
      </c>
      <c r="M609" s="4">
        <f t="shared" ca="1" si="214"/>
        <v>984</v>
      </c>
      <c r="N609" s="5" t="str">
        <f t="shared" si="215"/>
        <v>SONIA (ISHOLA &amp; JERRY &amp; JAMIU) - (PPKs Inclusive)</v>
      </c>
      <c r="O609" s="5" t="str">
        <f t="shared" ca="1" si="216"/>
        <v>Over due</v>
      </c>
      <c r="P609" s="23">
        <f t="shared" si="217"/>
        <v>0</v>
      </c>
      <c r="Q609" t="str">
        <f t="shared" si="218"/>
        <v>Expense Part</v>
      </c>
    </row>
    <row r="610" spans="1:17" x14ac:dyDescent="0.35">
      <c r="A610" s="62" t="s">
        <v>489</v>
      </c>
      <c r="B610" s="62" t="s">
        <v>361</v>
      </c>
      <c r="C610" s="62" t="s">
        <v>10</v>
      </c>
      <c r="D610" s="62" t="s">
        <v>9</v>
      </c>
      <c r="E610" s="62" t="s">
        <v>362</v>
      </c>
      <c r="F610" s="63">
        <v>9</v>
      </c>
      <c r="G610" s="64">
        <v>26.76</v>
      </c>
      <c r="H610" s="64">
        <v>0</v>
      </c>
      <c r="I610" s="69">
        <v>43987</v>
      </c>
      <c r="J610" s="2">
        <f t="shared" si="211"/>
        <v>240.84</v>
      </c>
      <c r="K610" s="3">
        <f t="shared" si="212"/>
        <v>0.66807212205270461</v>
      </c>
      <c r="L610" s="4" t="str">
        <f t="shared" si="213"/>
        <v>Good Transit to CE</v>
      </c>
      <c r="M610" s="4">
        <f t="shared" ca="1" si="214"/>
        <v>984</v>
      </c>
      <c r="N610" s="5" t="str">
        <f t="shared" si="215"/>
        <v>SONIA (ISHOLA &amp; JERRY &amp; JAMIU) - (PPKs Inclusive)</v>
      </c>
      <c r="O610" s="5" t="str">
        <f t="shared" ca="1" si="216"/>
        <v>Over due</v>
      </c>
      <c r="P610" s="23">
        <f t="shared" si="217"/>
        <v>7.4230235783633844E-2</v>
      </c>
      <c r="Q610" t="str">
        <f t="shared" si="218"/>
        <v>Expense Part</v>
      </c>
    </row>
    <row r="611" spans="1:17" x14ac:dyDescent="0.35">
      <c r="A611" s="62" t="s">
        <v>489</v>
      </c>
      <c r="B611" s="62" t="s">
        <v>530</v>
      </c>
      <c r="C611" s="62" t="s">
        <v>10</v>
      </c>
      <c r="D611" s="62" t="s">
        <v>9</v>
      </c>
      <c r="E611" s="62" t="s">
        <v>531</v>
      </c>
      <c r="F611" s="63">
        <v>2</v>
      </c>
      <c r="G611" s="64">
        <v>23.87</v>
      </c>
      <c r="H611" s="64">
        <v>0</v>
      </c>
      <c r="I611" s="69">
        <v>43987</v>
      </c>
      <c r="J611" s="2">
        <f t="shared" si="211"/>
        <v>47.74</v>
      </c>
      <c r="K611" s="3">
        <f t="shared" si="212"/>
        <v>0.13242718446601942</v>
      </c>
      <c r="L611" s="4" t="str">
        <f t="shared" si="213"/>
        <v>Good Transit to CE</v>
      </c>
      <c r="M611" s="4">
        <f t="shared" ca="1" si="214"/>
        <v>984</v>
      </c>
      <c r="N611" s="5" t="str">
        <f t="shared" si="215"/>
        <v>SONIA (ISHOLA &amp; JERRY &amp; JAMIU) - (PPKs Inclusive)</v>
      </c>
      <c r="O611" s="5" t="str">
        <f t="shared" ca="1" si="216"/>
        <v>Over due</v>
      </c>
      <c r="P611" s="23">
        <f t="shared" si="217"/>
        <v>6.621359223300971E-2</v>
      </c>
      <c r="Q611" t="str">
        <f t="shared" si="218"/>
        <v>Expense Part</v>
      </c>
    </row>
    <row r="612" spans="1:17" x14ac:dyDescent="0.35">
      <c r="A612" s="62" t="s">
        <v>489</v>
      </c>
      <c r="B612" s="62" t="s">
        <v>143</v>
      </c>
      <c r="C612" s="62" t="s">
        <v>8</v>
      </c>
      <c r="D612" s="62" t="s">
        <v>9</v>
      </c>
      <c r="E612" s="62" t="s">
        <v>27</v>
      </c>
      <c r="F612" s="63">
        <v>1</v>
      </c>
      <c r="G612" s="64">
        <v>121673.47</v>
      </c>
      <c r="H612" s="64">
        <v>0</v>
      </c>
      <c r="I612" s="69">
        <v>43990</v>
      </c>
      <c r="J612" s="2">
        <f t="shared" si="211"/>
        <v>121673.47</v>
      </c>
      <c r="K612" s="3">
        <f t="shared" si="212"/>
        <v>337.51309292649097</v>
      </c>
      <c r="L612" s="4" t="str">
        <f t="shared" si="213"/>
        <v>Good Transit to CE</v>
      </c>
      <c r="M612" s="4">
        <f t="shared" ca="1" si="214"/>
        <v>981</v>
      </c>
      <c r="N612" s="5" t="str">
        <f t="shared" si="215"/>
        <v>SONIA (ISHOLA &amp; JERRY &amp; JAMIU) - (PPKs Inclusive)</v>
      </c>
      <c r="O612" s="5" t="str">
        <f t="shared" ca="1" si="216"/>
        <v>Over due</v>
      </c>
      <c r="P612" s="23">
        <f t="shared" si="217"/>
        <v>337.51309292649097</v>
      </c>
      <c r="Q612" t="str">
        <f t="shared" si="218"/>
        <v>Non Expense Part</v>
      </c>
    </row>
    <row r="613" spans="1:17" x14ac:dyDescent="0.35">
      <c r="A613" s="62" t="s">
        <v>489</v>
      </c>
      <c r="B613" s="62" t="s">
        <v>164</v>
      </c>
      <c r="C613" s="62" t="s">
        <v>10</v>
      </c>
      <c r="D613" s="62" t="s">
        <v>9</v>
      </c>
      <c r="E613" s="62" t="s">
        <v>98</v>
      </c>
      <c r="F613" s="63">
        <v>14</v>
      </c>
      <c r="G613" s="64">
        <v>2.4300000000000002</v>
      </c>
      <c r="H613" s="64">
        <v>0</v>
      </c>
      <c r="I613" s="69">
        <v>43987</v>
      </c>
      <c r="J613" s="2">
        <f t="shared" si="211"/>
        <v>34.020000000000003</v>
      </c>
      <c r="K613" s="3">
        <f t="shared" si="212"/>
        <v>9.4368932038834966E-2</v>
      </c>
      <c r="L613" s="4" t="str">
        <f t="shared" si="213"/>
        <v>Good Transit to CE</v>
      </c>
      <c r="M613" s="4">
        <f t="shared" ca="1" si="214"/>
        <v>984</v>
      </c>
      <c r="N613" s="5" t="str">
        <f t="shared" si="215"/>
        <v>SONIA (ISHOLA &amp; JERRY &amp; JAMIU) - (PPKs Inclusive)</v>
      </c>
      <c r="O613" s="5" t="str">
        <f t="shared" ca="1" si="216"/>
        <v>Over due</v>
      </c>
      <c r="P613" s="23">
        <f t="shared" si="217"/>
        <v>6.7406380027739254E-3</v>
      </c>
      <c r="Q613" t="str">
        <f t="shared" si="218"/>
        <v>Expense Part</v>
      </c>
    </row>
    <row r="614" spans="1:17" x14ac:dyDescent="0.35">
      <c r="A614" s="62" t="s">
        <v>489</v>
      </c>
      <c r="B614" s="62" t="s">
        <v>159</v>
      </c>
      <c r="C614" s="62" t="s">
        <v>10</v>
      </c>
      <c r="D614" s="62" t="s">
        <v>9</v>
      </c>
      <c r="E614" s="62" t="s">
        <v>91</v>
      </c>
      <c r="F614" s="63">
        <v>7</v>
      </c>
      <c r="G614" s="64">
        <v>283.07</v>
      </c>
      <c r="H614" s="64">
        <v>0</v>
      </c>
      <c r="I614" s="69">
        <v>43987</v>
      </c>
      <c r="J614" s="2">
        <f t="shared" si="211"/>
        <v>1981.49</v>
      </c>
      <c r="K614" s="3">
        <f t="shared" si="212"/>
        <v>5.4965048543689319</v>
      </c>
      <c r="L614" s="4" t="str">
        <f t="shared" si="213"/>
        <v>Good Transit to CE</v>
      </c>
      <c r="M614" s="4">
        <f t="shared" ca="1" si="214"/>
        <v>984</v>
      </c>
      <c r="N614" s="5" t="str">
        <f t="shared" si="215"/>
        <v>SONIA (ISHOLA &amp; JERRY &amp; JAMIU) - (PPKs Inclusive)</v>
      </c>
      <c r="O614" s="5" t="str">
        <f t="shared" ca="1" si="216"/>
        <v>Over due</v>
      </c>
      <c r="P614" s="23">
        <f t="shared" si="217"/>
        <v>0.78521497919556171</v>
      </c>
      <c r="Q614" t="str">
        <f t="shared" si="218"/>
        <v>Expense Part</v>
      </c>
    </row>
    <row r="615" spans="1:17" x14ac:dyDescent="0.35">
      <c r="A615" s="62" t="s">
        <v>489</v>
      </c>
      <c r="B615" s="62" t="s">
        <v>525</v>
      </c>
      <c r="C615" s="62" t="s">
        <v>10</v>
      </c>
      <c r="D615" s="62" t="s">
        <v>9</v>
      </c>
      <c r="E615" s="62" t="s">
        <v>526</v>
      </c>
      <c r="F615" s="63">
        <v>3</v>
      </c>
      <c r="G615" s="64">
        <v>167.87</v>
      </c>
      <c r="H615" s="64">
        <v>0</v>
      </c>
      <c r="I615" s="69">
        <v>43987</v>
      </c>
      <c r="J615" s="2">
        <f t="shared" si="211"/>
        <v>503.61</v>
      </c>
      <c r="K615" s="3">
        <f t="shared" si="212"/>
        <v>1.3969764216366158</v>
      </c>
      <c r="L615" s="4" t="str">
        <f t="shared" si="213"/>
        <v>Good Transit to CE</v>
      </c>
      <c r="M615" s="4">
        <f t="shared" ca="1" si="214"/>
        <v>984</v>
      </c>
      <c r="N615" s="5" t="str">
        <f t="shared" si="215"/>
        <v>SONIA (ISHOLA &amp; JERRY &amp; JAMIU) - (PPKs Inclusive)</v>
      </c>
      <c r="O615" s="5" t="str">
        <f t="shared" ca="1" si="216"/>
        <v>Over due</v>
      </c>
      <c r="P615" s="23">
        <f t="shared" si="217"/>
        <v>0.46565880721220526</v>
      </c>
      <c r="Q615" t="str">
        <f t="shared" si="218"/>
        <v>Expense Part</v>
      </c>
    </row>
    <row r="616" spans="1:17" x14ac:dyDescent="0.35">
      <c r="A616" s="62" t="s">
        <v>489</v>
      </c>
      <c r="B616" s="62" t="s">
        <v>403</v>
      </c>
      <c r="C616" s="62" t="s">
        <v>10</v>
      </c>
      <c r="D616" s="62" t="s">
        <v>9</v>
      </c>
      <c r="E616" s="62" t="s">
        <v>404</v>
      </c>
      <c r="F616" s="63">
        <v>6</v>
      </c>
      <c r="G616" s="64">
        <v>0</v>
      </c>
      <c r="H616" s="64">
        <v>0</v>
      </c>
      <c r="I616" s="69">
        <v>43987</v>
      </c>
      <c r="J616" s="2">
        <f t="shared" si="211"/>
        <v>0</v>
      </c>
      <c r="K616" s="3">
        <f t="shared" si="212"/>
        <v>0</v>
      </c>
      <c r="L616" s="4" t="str">
        <f t="shared" si="213"/>
        <v>Good Transit to CE</v>
      </c>
      <c r="M616" s="4">
        <f t="shared" ca="1" si="214"/>
        <v>984</v>
      </c>
      <c r="N616" s="5" t="str">
        <f t="shared" si="215"/>
        <v>SONIA (ISHOLA &amp; JERRY &amp; JAMIU) - (PPKs Inclusive)</v>
      </c>
      <c r="O616" s="5" t="str">
        <f t="shared" ca="1" si="216"/>
        <v>Over due</v>
      </c>
      <c r="P616" s="23">
        <f t="shared" si="217"/>
        <v>0</v>
      </c>
      <c r="Q616" t="str">
        <f t="shared" si="218"/>
        <v>Expense Part</v>
      </c>
    </row>
    <row r="617" spans="1:17" x14ac:dyDescent="0.35">
      <c r="A617" s="62" t="s">
        <v>489</v>
      </c>
      <c r="B617" s="62" t="s">
        <v>397</v>
      </c>
      <c r="C617" s="62" t="s">
        <v>10</v>
      </c>
      <c r="D617" s="62" t="s">
        <v>9</v>
      </c>
      <c r="E617" s="62" t="s">
        <v>398</v>
      </c>
      <c r="F617" s="63">
        <v>1</v>
      </c>
      <c r="G617" s="64">
        <v>422.15</v>
      </c>
      <c r="H617" s="64">
        <v>0</v>
      </c>
      <c r="I617" s="69">
        <v>43987</v>
      </c>
      <c r="J617" s="2">
        <f t="shared" si="211"/>
        <v>422.15</v>
      </c>
      <c r="K617" s="3">
        <f t="shared" si="212"/>
        <v>1.171012482662968</v>
      </c>
      <c r="L617" s="4" t="str">
        <f t="shared" si="213"/>
        <v>Good Transit to CE</v>
      </c>
      <c r="M617" s="4">
        <f t="shared" ca="1" si="214"/>
        <v>984</v>
      </c>
      <c r="N617" s="5" t="str">
        <f t="shared" si="215"/>
        <v>SONIA (ISHOLA &amp; JERRY &amp; JAMIU) - (PPKs Inclusive)</v>
      </c>
      <c r="O617" s="5" t="str">
        <f t="shared" ca="1" si="216"/>
        <v>Over due</v>
      </c>
      <c r="P617" s="23">
        <f t="shared" si="217"/>
        <v>1.171012482662968</v>
      </c>
      <c r="Q617" t="str">
        <f t="shared" si="218"/>
        <v>Expense Part</v>
      </c>
    </row>
    <row r="618" spans="1:17" x14ac:dyDescent="0.35">
      <c r="A618" s="62" t="s">
        <v>489</v>
      </c>
      <c r="B618" s="62" t="s">
        <v>374</v>
      </c>
      <c r="C618" s="62" t="s">
        <v>10</v>
      </c>
      <c r="D618" s="62" t="s">
        <v>9</v>
      </c>
      <c r="E618" s="62" t="s">
        <v>375</v>
      </c>
      <c r="F618" s="63">
        <v>1</v>
      </c>
      <c r="G618" s="64">
        <v>2137.73</v>
      </c>
      <c r="H618" s="64">
        <v>0</v>
      </c>
      <c r="I618" s="69">
        <v>43990</v>
      </c>
      <c r="J618" s="2">
        <f t="shared" si="211"/>
        <v>2137.73</v>
      </c>
      <c r="K618" s="3">
        <f t="shared" si="212"/>
        <v>5.9299029126213592</v>
      </c>
      <c r="L618" s="4" t="str">
        <f t="shared" si="213"/>
        <v>Good Transit to CE</v>
      </c>
      <c r="M618" s="4">
        <f t="shared" ca="1" si="214"/>
        <v>981</v>
      </c>
      <c r="N618" s="5" t="str">
        <f t="shared" si="215"/>
        <v>SONIA (ISHOLA &amp; JERRY &amp; JAMIU) - (PPKs Inclusive)</v>
      </c>
      <c r="O618" s="5" t="str">
        <f t="shared" ca="1" si="216"/>
        <v>Over due</v>
      </c>
      <c r="P618" s="23">
        <f t="shared" si="217"/>
        <v>5.9299029126213592</v>
      </c>
      <c r="Q618" t="str">
        <f t="shared" si="218"/>
        <v>Non Expense Part</v>
      </c>
    </row>
    <row r="619" spans="1:17" x14ac:dyDescent="0.35">
      <c r="A619" s="62" t="s">
        <v>489</v>
      </c>
      <c r="B619" s="62" t="s">
        <v>470</v>
      </c>
      <c r="C619" s="62" t="s">
        <v>10</v>
      </c>
      <c r="D619" s="62" t="s">
        <v>9</v>
      </c>
      <c r="E619" s="62" t="s">
        <v>471</v>
      </c>
      <c r="F619" s="63">
        <v>2</v>
      </c>
      <c r="G619" s="64">
        <v>8149.55</v>
      </c>
      <c r="H619" s="64">
        <v>0</v>
      </c>
      <c r="I619" s="69">
        <v>43987</v>
      </c>
      <c r="J619" s="2">
        <f t="shared" si="211"/>
        <v>16299.1</v>
      </c>
      <c r="K619" s="3">
        <f t="shared" si="212"/>
        <v>45.2124826629681</v>
      </c>
      <c r="L619" s="4" t="str">
        <f t="shared" si="213"/>
        <v>Good Transit to CE</v>
      </c>
      <c r="M619" s="4">
        <f t="shared" ca="1" si="214"/>
        <v>984</v>
      </c>
      <c r="N619" s="5" t="str">
        <f t="shared" si="215"/>
        <v>SONIA (ISHOLA &amp; JERRY &amp; JAMIU) - (PPKs Inclusive)</v>
      </c>
      <c r="O619" s="5" t="str">
        <f t="shared" ca="1" si="216"/>
        <v>Over due</v>
      </c>
      <c r="P619" s="23">
        <f t="shared" si="217"/>
        <v>22.60624133148405</v>
      </c>
      <c r="Q619" t="str">
        <f t="shared" si="218"/>
        <v>Non Expense Part</v>
      </c>
    </row>
    <row r="620" spans="1:17" x14ac:dyDescent="0.35">
      <c r="A620" s="62" t="s">
        <v>489</v>
      </c>
      <c r="B620" s="62" t="s">
        <v>165</v>
      </c>
      <c r="C620" s="62" t="s">
        <v>10</v>
      </c>
      <c r="D620" s="62" t="s">
        <v>9</v>
      </c>
      <c r="E620" s="62" t="s">
        <v>166</v>
      </c>
      <c r="F620" s="63">
        <v>1</v>
      </c>
      <c r="G620" s="64">
        <v>2296.64</v>
      </c>
      <c r="H620" s="64">
        <v>0</v>
      </c>
      <c r="I620" s="69">
        <v>43987</v>
      </c>
      <c r="J620" s="2">
        <f t="shared" si="211"/>
        <v>2296.64</v>
      </c>
      <c r="K620" s="3">
        <f t="shared" si="212"/>
        <v>6.3707073509015251</v>
      </c>
      <c r="L620" s="4" t="str">
        <f t="shared" si="213"/>
        <v>Good Transit to CE</v>
      </c>
      <c r="M620" s="4">
        <f t="shared" ca="1" si="214"/>
        <v>984</v>
      </c>
      <c r="N620" s="5" t="str">
        <f t="shared" si="215"/>
        <v>SONIA (ISHOLA &amp; JERRY &amp; JAMIU) - (PPKs Inclusive)</v>
      </c>
      <c r="O620" s="5" t="str">
        <f t="shared" ca="1" si="216"/>
        <v>Over due</v>
      </c>
      <c r="P620" s="23">
        <f t="shared" si="217"/>
        <v>6.3707073509015251</v>
      </c>
      <c r="Q620" t="str">
        <f t="shared" si="218"/>
        <v>Non Expense Part</v>
      </c>
    </row>
    <row r="621" spans="1:17" x14ac:dyDescent="0.35">
      <c r="A621" s="62" t="s">
        <v>489</v>
      </c>
      <c r="B621" s="62" t="s">
        <v>472</v>
      </c>
      <c r="C621" s="62" t="s">
        <v>10</v>
      </c>
      <c r="D621" s="62" t="s">
        <v>9</v>
      </c>
      <c r="E621" s="62" t="s">
        <v>473</v>
      </c>
      <c r="F621" s="63">
        <v>1</v>
      </c>
      <c r="G621" s="64">
        <v>12253.5</v>
      </c>
      <c r="H621" s="64">
        <v>0</v>
      </c>
      <c r="I621" s="69">
        <v>43987</v>
      </c>
      <c r="J621" s="2">
        <f t="shared" si="211"/>
        <v>12253.5</v>
      </c>
      <c r="K621" s="3">
        <f t="shared" si="212"/>
        <v>33.990291262135919</v>
      </c>
      <c r="L621" s="4" t="str">
        <f t="shared" si="213"/>
        <v>Good Transit to CE</v>
      </c>
      <c r="M621" s="4">
        <f t="shared" ca="1" si="214"/>
        <v>984</v>
      </c>
      <c r="N621" s="5" t="str">
        <f t="shared" si="215"/>
        <v>SONIA (ISHOLA &amp; JERRY &amp; JAMIU) - (PPKs Inclusive)</v>
      </c>
      <c r="O621" s="5" t="str">
        <f t="shared" ca="1" si="216"/>
        <v>Over due</v>
      </c>
      <c r="P621" s="23">
        <f t="shared" si="217"/>
        <v>33.990291262135919</v>
      </c>
      <c r="Q621" t="str">
        <f t="shared" si="218"/>
        <v>Non Expense Part</v>
      </c>
    </row>
    <row r="622" spans="1:17" x14ac:dyDescent="0.35">
      <c r="A622" s="62" t="s">
        <v>489</v>
      </c>
      <c r="B622" s="62" t="s">
        <v>532</v>
      </c>
      <c r="C622" s="62" t="s">
        <v>10</v>
      </c>
      <c r="D622" s="62" t="s">
        <v>9</v>
      </c>
      <c r="E622" s="62" t="s">
        <v>533</v>
      </c>
      <c r="F622" s="63">
        <v>1</v>
      </c>
      <c r="G622" s="64">
        <v>3108.76</v>
      </c>
      <c r="H622" s="64">
        <v>0</v>
      </c>
      <c r="I622" s="69">
        <v>43987</v>
      </c>
      <c r="J622" s="2">
        <f t="shared" si="211"/>
        <v>3108.76</v>
      </c>
      <c r="K622" s="3">
        <f t="shared" si="212"/>
        <v>8.6234674063800281</v>
      </c>
      <c r="L622" s="4" t="str">
        <f t="shared" si="213"/>
        <v>Good Transit to CE</v>
      </c>
      <c r="M622" s="4">
        <f t="shared" ca="1" si="214"/>
        <v>984</v>
      </c>
      <c r="N622" s="5" t="str">
        <f t="shared" si="215"/>
        <v>SONIA (ISHOLA &amp; JERRY &amp; JAMIU) - (PPKs Inclusive)</v>
      </c>
      <c r="O622" s="5" t="str">
        <f t="shared" ca="1" si="216"/>
        <v>Over due</v>
      </c>
      <c r="P622" s="23">
        <f t="shared" si="217"/>
        <v>8.6234674063800281</v>
      </c>
      <c r="Q622" t="str">
        <f t="shared" si="218"/>
        <v>Non Expense Part</v>
      </c>
    </row>
    <row r="623" spans="1:17" x14ac:dyDescent="0.35">
      <c r="A623" s="62" t="s">
        <v>576</v>
      </c>
      <c r="B623" s="62" t="s">
        <v>438</v>
      </c>
      <c r="C623" s="62" t="s">
        <v>10</v>
      </c>
      <c r="D623" s="62" t="s">
        <v>9</v>
      </c>
      <c r="E623" s="62" t="s">
        <v>439</v>
      </c>
      <c r="F623" s="63">
        <v>6</v>
      </c>
      <c r="G623" s="64">
        <v>0</v>
      </c>
      <c r="H623" s="64">
        <v>0</v>
      </c>
      <c r="I623" s="69">
        <v>43990</v>
      </c>
      <c r="J623" s="2">
        <f t="shared" si="211"/>
        <v>0</v>
      </c>
      <c r="K623" s="3">
        <f t="shared" si="212"/>
        <v>0</v>
      </c>
      <c r="L623" s="4" t="str">
        <f t="shared" si="213"/>
        <v>Good Transit to CE</v>
      </c>
      <c r="M623" s="4">
        <f t="shared" ca="1" si="214"/>
        <v>981</v>
      </c>
      <c r="N623" s="5" t="str">
        <f t="shared" si="215"/>
        <v>SONIA (ISHOLA &amp; JERRY &amp; JAMIU) - (PPKs Inclusive)</v>
      </c>
      <c r="O623" s="5" t="str">
        <f t="shared" ca="1" si="216"/>
        <v>Over due</v>
      </c>
      <c r="P623" s="23">
        <f t="shared" si="217"/>
        <v>0</v>
      </c>
      <c r="Q623" t="str">
        <f t="shared" si="218"/>
        <v>Expense Part</v>
      </c>
    </row>
    <row r="624" spans="1:17" x14ac:dyDescent="0.35">
      <c r="A624" s="62" t="s">
        <v>576</v>
      </c>
      <c r="B624" s="62" t="s">
        <v>577</v>
      </c>
      <c r="C624" s="62" t="s">
        <v>10</v>
      </c>
      <c r="D624" s="62" t="s">
        <v>9</v>
      </c>
      <c r="E624" s="62" t="s">
        <v>578</v>
      </c>
      <c r="F624" s="63">
        <v>3</v>
      </c>
      <c r="G624" s="64">
        <v>48.27</v>
      </c>
      <c r="H624" s="64">
        <v>0</v>
      </c>
      <c r="I624" s="69">
        <v>43990</v>
      </c>
      <c r="J624" s="2">
        <f t="shared" si="211"/>
        <v>144.81</v>
      </c>
      <c r="K624" s="3">
        <f t="shared" si="212"/>
        <v>0.40169209431345354</v>
      </c>
      <c r="L624" s="4" t="str">
        <f t="shared" si="213"/>
        <v>Good Transit to CE</v>
      </c>
      <c r="M624" s="4">
        <f t="shared" ca="1" si="214"/>
        <v>981</v>
      </c>
      <c r="N624" s="5" t="str">
        <f t="shared" si="215"/>
        <v>SONIA (ISHOLA &amp; JERRY &amp; JAMIU) - (PPKs Inclusive)</v>
      </c>
      <c r="O624" s="5" t="str">
        <f t="shared" ca="1" si="216"/>
        <v>Over due</v>
      </c>
      <c r="P624" s="23">
        <f t="shared" si="217"/>
        <v>0.13389736477115119</v>
      </c>
      <c r="Q624" t="str">
        <f t="shared" si="218"/>
        <v>Expense Part</v>
      </c>
    </row>
    <row r="625" spans="1:17" x14ac:dyDescent="0.35">
      <c r="A625" s="62" t="s">
        <v>576</v>
      </c>
      <c r="B625" s="62" t="s">
        <v>530</v>
      </c>
      <c r="C625" s="62" t="s">
        <v>10</v>
      </c>
      <c r="D625" s="62" t="s">
        <v>9</v>
      </c>
      <c r="E625" s="62" t="s">
        <v>531</v>
      </c>
      <c r="F625" s="63">
        <v>8</v>
      </c>
      <c r="G625" s="64">
        <v>23.87</v>
      </c>
      <c r="H625" s="64">
        <v>0</v>
      </c>
      <c r="I625" s="69">
        <v>43990</v>
      </c>
      <c r="J625" s="2">
        <f t="shared" si="211"/>
        <v>190.96</v>
      </c>
      <c r="K625" s="3">
        <f t="shared" si="212"/>
        <v>0.52970873786407768</v>
      </c>
      <c r="L625" s="4" t="str">
        <f t="shared" si="213"/>
        <v>Good Transit to CE</v>
      </c>
      <c r="M625" s="4">
        <f t="shared" ca="1" si="214"/>
        <v>981</v>
      </c>
      <c r="N625" s="5" t="str">
        <f t="shared" si="215"/>
        <v>SONIA (ISHOLA &amp; JERRY &amp; JAMIU) - (PPKs Inclusive)</v>
      </c>
      <c r="O625" s="5" t="str">
        <f t="shared" ca="1" si="216"/>
        <v>Over due</v>
      </c>
      <c r="P625" s="23">
        <f t="shared" si="217"/>
        <v>6.621359223300971E-2</v>
      </c>
      <c r="Q625" t="str">
        <f t="shared" si="218"/>
        <v>Expense Part</v>
      </c>
    </row>
    <row r="626" spans="1:17" x14ac:dyDescent="0.35">
      <c r="A626" s="62" t="s">
        <v>576</v>
      </c>
      <c r="B626" s="62" t="s">
        <v>421</v>
      </c>
      <c r="C626" s="62" t="s">
        <v>10</v>
      </c>
      <c r="D626" s="62" t="s">
        <v>9</v>
      </c>
      <c r="E626" s="62" t="s">
        <v>422</v>
      </c>
      <c r="F626" s="63">
        <v>1</v>
      </c>
      <c r="G626" s="64">
        <v>2.4500000000000002</v>
      </c>
      <c r="H626" s="64">
        <v>0</v>
      </c>
      <c r="I626" s="69">
        <v>43990</v>
      </c>
      <c r="J626" s="2">
        <f t="shared" si="211"/>
        <v>2.4500000000000002</v>
      </c>
      <c r="K626" s="3">
        <f t="shared" si="212"/>
        <v>6.7961165048543697E-3</v>
      </c>
      <c r="L626" s="4" t="str">
        <f t="shared" si="213"/>
        <v>Good Transit to CE</v>
      </c>
      <c r="M626" s="4">
        <f t="shared" ca="1" si="214"/>
        <v>981</v>
      </c>
      <c r="N626" s="5" t="str">
        <f t="shared" si="215"/>
        <v>SONIA (ISHOLA &amp; JERRY &amp; JAMIU) - (PPKs Inclusive)</v>
      </c>
      <c r="O626" s="5" t="str">
        <f t="shared" ca="1" si="216"/>
        <v>Over due</v>
      </c>
      <c r="P626" s="23">
        <f t="shared" si="217"/>
        <v>6.7961165048543697E-3</v>
      </c>
      <c r="Q626" t="str">
        <f t="shared" si="218"/>
        <v>Expense Part</v>
      </c>
    </row>
    <row r="627" spans="1:17" x14ac:dyDescent="0.35">
      <c r="A627" s="62" t="s">
        <v>576</v>
      </c>
      <c r="B627" s="62" t="s">
        <v>515</v>
      </c>
      <c r="C627" s="62" t="s">
        <v>10</v>
      </c>
      <c r="D627" s="62" t="s">
        <v>9</v>
      </c>
      <c r="E627" s="62" t="s">
        <v>516</v>
      </c>
      <c r="F627" s="63">
        <v>1</v>
      </c>
      <c r="G627" s="64">
        <v>3.37</v>
      </c>
      <c r="H627" s="64">
        <v>0</v>
      </c>
      <c r="I627" s="69">
        <v>43990</v>
      </c>
      <c r="J627" s="2">
        <f t="shared" si="211"/>
        <v>3.37</v>
      </c>
      <c r="K627" s="3">
        <f t="shared" si="212"/>
        <v>9.3481276005547859E-3</v>
      </c>
      <c r="L627" s="4" t="str">
        <f t="shared" si="213"/>
        <v>Good Transit to CE</v>
      </c>
      <c r="M627" s="4">
        <f t="shared" ca="1" si="214"/>
        <v>981</v>
      </c>
      <c r="N627" s="5" t="str">
        <f t="shared" si="215"/>
        <v>SONIA (ISHOLA &amp; JERRY &amp; JAMIU) - (PPKs Inclusive)</v>
      </c>
      <c r="O627" s="5" t="str">
        <f t="shared" ca="1" si="216"/>
        <v>Over due</v>
      </c>
      <c r="P627" s="23">
        <f t="shared" si="217"/>
        <v>9.3481276005547859E-3</v>
      </c>
      <c r="Q627" t="str">
        <f t="shared" si="218"/>
        <v>Expense Part</v>
      </c>
    </row>
    <row r="628" spans="1:17" x14ac:dyDescent="0.35">
      <c r="A628" s="62" t="s">
        <v>576</v>
      </c>
      <c r="B628" s="62" t="s">
        <v>427</v>
      </c>
      <c r="C628" s="62" t="s">
        <v>10</v>
      </c>
      <c r="D628" s="62" t="s">
        <v>9</v>
      </c>
      <c r="E628" s="62" t="s">
        <v>428</v>
      </c>
      <c r="F628" s="63">
        <v>3</v>
      </c>
      <c r="G628" s="64">
        <v>87.16</v>
      </c>
      <c r="H628" s="64">
        <v>0</v>
      </c>
      <c r="I628" s="69">
        <v>43990</v>
      </c>
      <c r="J628" s="2">
        <f t="shared" si="211"/>
        <v>261.48</v>
      </c>
      <c r="K628" s="3">
        <f t="shared" si="212"/>
        <v>0.72532593619972263</v>
      </c>
      <c r="L628" s="4" t="str">
        <f t="shared" si="213"/>
        <v>Good Transit to CE</v>
      </c>
      <c r="M628" s="4">
        <f t="shared" ca="1" si="214"/>
        <v>981</v>
      </c>
      <c r="N628" s="5" t="str">
        <f t="shared" si="215"/>
        <v>SONIA (ISHOLA &amp; JERRY &amp; JAMIU) - (PPKs Inclusive)</v>
      </c>
      <c r="O628" s="5" t="str">
        <f t="shared" ca="1" si="216"/>
        <v>Over due</v>
      </c>
      <c r="P628" s="23">
        <f t="shared" si="217"/>
        <v>0.24177531206657418</v>
      </c>
      <c r="Q628" t="str">
        <f t="shared" si="218"/>
        <v>Expense Part</v>
      </c>
    </row>
    <row r="629" spans="1:17" x14ac:dyDescent="0.35">
      <c r="A629" s="62" t="s">
        <v>576</v>
      </c>
      <c r="B629" s="62" t="s">
        <v>403</v>
      </c>
      <c r="C629" s="62" t="s">
        <v>10</v>
      </c>
      <c r="D629" s="62" t="s">
        <v>9</v>
      </c>
      <c r="E629" s="62" t="s">
        <v>404</v>
      </c>
      <c r="F629" s="63">
        <v>16</v>
      </c>
      <c r="G629" s="64">
        <v>0</v>
      </c>
      <c r="H629" s="64">
        <v>0</v>
      </c>
      <c r="I629" s="69">
        <v>43990</v>
      </c>
      <c r="J629" s="2">
        <f t="shared" si="211"/>
        <v>0</v>
      </c>
      <c r="K629" s="3">
        <f t="shared" si="212"/>
        <v>0</v>
      </c>
      <c r="L629" s="4" t="str">
        <f t="shared" si="213"/>
        <v>Good Transit to CE</v>
      </c>
      <c r="M629" s="4">
        <f t="shared" ca="1" si="214"/>
        <v>981</v>
      </c>
      <c r="N629" s="5" t="str">
        <f t="shared" si="215"/>
        <v>SONIA (ISHOLA &amp; JERRY &amp; JAMIU) - (PPKs Inclusive)</v>
      </c>
      <c r="O629" s="5" t="str">
        <f t="shared" ca="1" si="216"/>
        <v>Over due</v>
      </c>
      <c r="P629" s="23">
        <f t="shared" si="217"/>
        <v>0</v>
      </c>
      <c r="Q629" t="str">
        <f t="shared" si="218"/>
        <v>Expense Part</v>
      </c>
    </row>
    <row r="630" spans="1:17" x14ac:dyDescent="0.35">
      <c r="A630" s="62" t="s">
        <v>576</v>
      </c>
      <c r="B630" s="62" t="s">
        <v>470</v>
      </c>
      <c r="C630" s="62" t="s">
        <v>10</v>
      </c>
      <c r="D630" s="62" t="s">
        <v>9</v>
      </c>
      <c r="E630" s="62" t="s">
        <v>471</v>
      </c>
      <c r="F630" s="63">
        <v>2</v>
      </c>
      <c r="G630" s="64">
        <v>8149.55</v>
      </c>
      <c r="H630" s="64">
        <v>0</v>
      </c>
      <c r="I630" s="69">
        <v>43990</v>
      </c>
      <c r="J630" s="2">
        <f t="shared" si="211"/>
        <v>16299.1</v>
      </c>
      <c r="K630" s="3">
        <f t="shared" si="212"/>
        <v>45.2124826629681</v>
      </c>
      <c r="L630" s="4" t="str">
        <f t="shared" si="213"/>
        <v>Good Transit to CE</v>
      </c>
      <c r="M630" s="4">
        <f t="shared" ca="1" si="214"/>
        <v>981</v>
      </c>
      <c r="N630" s="5" t="str">
        <f t="shared" si="215"/>
        <v>SONIA (ISHOLA &amp; JERRY &amp; JAMIU) - (PPKs Inclusive)</v>
      </c>
      <c r="O630" s="5" t="str">
        <f t="shared" ca="1" si="216"/>
        <v>Over due</v>
      </c>
      <c r="P630" s="23">
        <f t="shared" si="217"/>
        <v>22.60624133148405</v>
      </c>
      <c r="Q630" t="str">
        <f t="shared" si="218"/>
        <v>Non Expense Part</v>
      </c>
    </row>
    <row r="631" spans="1:17" x14ac:dyDescent="0.35">
      <c r="A631" s="62" t="s">
        <v>576</v>
      </c>
      <c r="B631" s="62" t="s">
        <v>472</v>
      </c>
      <c r="C631" s="62" t="s">
        <v>10</v>
      </c>
      <c r="D631" s="62" t="s">
        <v>9</v>
      </c>
      <c r="E631" s="62" t="s">
        <v>473</v>
      </c>
      <c r="F631" s="63">
        <v>1</v>
      </c>
      <c r="G631" s="64">
        <v>12253.5</v>
      </c>
      <c r="H631" s="64">
        <v>0</v>
      </c>
      <c r="I631" s="69">
        <v>43990</v>
      </c>
      <c r="J631" s="2">
        <f t="shared" si="211"/>
        <v>12253.5</v>
      </c>
      <c r="K631" s="3">
        <f t="shared" si="212"/>
        <v>33.990291262135919</v>
      </c>
      <c r="L631" s="4" t="str">
        <f t="shared" si="213"/>
        <v>Good Transit to CE</v>
      </c>
      <c r="M631" s="4">
        <f t="shared" ca="1" si="214"/>
        <v>981</v>
      </c>
      <c r="N631" s="5" t="str">
        <f t="shared" si="215"/>
        <v>SONIA (ISHOLA &amp; JERRY &amp; JAMIU) - (PPKs Inclusive)</v>
      </c>
      <c r="O631" s="5" t="str">
        <f t="shared" ca="1" si="216"/>
        <v>Over due</v>
      </c>
      <c r="P631" s="23">
        <f t="shared" si="217"/>
        <v>33.990291262135919</v>
      </c>
      <c r="Q631" t="str">
        <f t="shared" si="218"/>
        <v>Non Expense Part</v>
      </c>
    </row>
    <row r="632" spans="1:17" x14ac:dyDescent="0.35">
      <c r="A632" s="62" t="s">
        <v>579</v>
      </c>
      <c r="B632" s="62" t="s">
        <v>438</v>
      </c>
      <c r="C632" s="62" t="s">
        <v>10</v>
      </c>
      <c r="D632" s="62" t="s">
        <v>9</v>
      </c>
      <c r="E632" s="62" t="s">
        <v>439</v>
      </c>
      <c r="F632" s="63">
        <v>6</v>
      </c>
      <c r="G632" s="64">
        <v>0</v>
      </c>
      <c r="H632" s="64">
        <v>0</v>
      </c>
      <c r="I632" s="69">
        <v>43990</v>
      </c>
      <c r="J632" s="2">
        <f t="shared" si="211"/>
        <v>0</v>
      </c>
      <c r="K632" s="3">
        <f t="shared" si="212"/>
        <v>0</v>
      </c>
      <c r="L632" s="4" t="str">
        <f t="shared" si="213"/>
        <v>Good Transit to CE</v>
      </c>
      <c r="M632" s="4">
        <f t="shared" ca="1" si="214"/>
        <v>981</v>
      </c>
      <c r="N632" s="5" t="str">
        <f t="shared" si="215"/>
        <v>SONIA (ISHOLA &amp; JERRY &amp; JAMIU) - (PPKs Inclusive)</v>
      </c>
      <c r="O632" s="5" t="str">
        <f t="shared" ca="1" si="216"/>
        <v>Over due</v>
      </c>
      <c r="P632" s="23">
        <f t="shared" si="217"/>
        <v>0</v>
      </c>
      <c r="Q632" t="str">
        <f t="shared" si="218"/>
        <v>Expense Part</v>
      </c>
    </row>
    <row r="633" spans="1:17" x14ac:dyDescent="0.35">
      <c r="A633" s="62" t="s">
        <v>579</v>
      </c>
      <c r="B633" s="62" t="s">
        <v>359</v>
      </c>
      <c r="C633" s="62" t="s">
        <v>10</v>
      </c>
      <c r="D633" s="62" t="s">
        <v>9</v>
      </c>
      <c r="E633" s="62" t="s">
        <v>360</v>
      </c>
      <c r="F633" s="63">
        <v>1</v>
      </c>
      <c r="G633" s="64">
        <v>0.46</v>
      </c>
      <c r="H633" s="64">
        <v>0</v>
      </c>
      <c r="I633" s="69">
        <v>43990</v>
      </c>
      <c r="J633" s="2">
        <f t="shared" si="211"/>
        <v>0.46</v>
      </c>
      <c r="K633" s="3">
        <f t="shared" si="212"/>
        <v>1.2760055478502081E-3</v>
      </c>
      <c r="L633" s="4" t="str">
        <f t="shared" si="213"/>
        <v>Good Transit to CE</v>
      </c>
      <c r="M633" s="4">
        <f t="shared" ca="1" si="214"/>
        <v>981</v>
      </c>
      <c r="N633" s="5" t="str">
        <f t="shared" si="215"/>
        <v>SONIA (ISHOLA &amp; JERRY &amp; JAMIU) - (PPKs Inclusive)</v>
      </c>
      <c r="O633" s="5" t="str">
        <f t="shared" ca="1" si="216"/>
        <v>Over due</v>
      </c>
      <c r="P633" s="23">
        <f t="shared" si="217"/>
        <v>1.2760055478502081E-3</v>
      </c>
      <c r="Q633" t="str">
        <f t="shared" si="218"/>
        <v>Expense Part</v>
      </c>
    </row>
    <row r="634" spans="1:17" x14ac:dyDescent="0.35">
      <c r="A634" s="62" t="s">
        <v>579</v>
      </c>
      <c r="B634" s="62" t="s">
        <v>370</v>
      </c>
      <c r="C634" s="62" t="s">
        <v>10</v>
      </c>
      <c r="D634" s="62" t="s">
        <v>9</v>
      </c>
      <c r="E634" s="62" t="s">
        <v>371</v>
      </c>
      <c r="F634" s="63">
        <v>100</v>
      </c>
      <c r="G634" s="64">
        <v>0</v>
      </c>
      <c r="H634" s="64">
        <v>0</v>
      </c>
      <c r="I634" s="69">
        <v>43990</v>
      </c>
      <c r="J634" s="2">
        <f t="shared" si="211"/>
        <v>0</v>
      </c>
      <c r="K634" s="3">
        <f t="shared" si="212"/>
        <v>0</v>
      </c>
      <c r="L634" s="4" t="str">
        <f t="shared" si="213"/>
        <v>Good Transit to CE</v>
      </c>
      <c r="M634" s="4">
        <f t="shared" ca="1" si="214"/>
        <v>981</v>
      </c>
      <c r="N634" s="5" t="str">
        <f t="shared" si="215"/>
        <v>SONIA (ISHOLA &amp; JERRY &amp; JAMIU) - (PPKs Inclusive)</v>
      </c>
      <c r="O634" s="5" t="str">
        <f t="shared" ca="1" si="216"/>
        <v>Over due</v>
      </c>
      <c r="P634" s="23">
        <f t="shared" si="217"/>
        <v>0</v>
      </c>
      <c r="Q634" t="str">
        <f t="shared" si="218"/>
        <v>Expense Part</v>
      </c>
    </row>
    <row r="635" spans="1:17" x14ac:dyDescent="0.35">
      <c r="A635" s="62" t="s">
        <v>579</v>
      </c>
      <c r="B635" s="62" t="s">
        <v>403</v>
      </c>
      <c r="C635" s="62" t="s">
        <v>10</v>
      </c>
      <c r="D635" s="62" t="s">
        <v>9</v>
      </c>
      <c r="E635" s="62" t="s">
        <v>404</v>
      </c>
      <c r="F635" s="63">
        <v>12</v>
      </c>
      <c r="G635" s="64">
        <v>0</v>
      </c>
      <c r="H635" s="64">
        <v>0</v>
      </c>
      <c r="I635" s="69">
        <v>43990</v>
      </c>
      <c r="J635" s="2">
        <f t="shared" si="211"/>
        <v>0</v>
      </c>
      <c r="K635" s="3">
        <f t="shared" si="212"/>
        <v>0</v>
      </c>
      <c r="L635" s="4" t="str">
        <f t="shared" si="213"/>
        <v>Good Transit to CE</v>
      </c>
      <c r="M635" s="4">
        <f t="shared" ca="1" si="214"/>
        <v>981</v>
      </c>
      <c r="N635" s="5" t="str">
        <f t="shared" si="215"/>
        <v>SONIA (ISHOLA &amp; JERRY &amp; JAMIU) - (PPKs Inclusive)</v>
      </c>
      <c r="O635" s="5" t="str">
        <f t="shared" ca="1" si="216"/>
        <v>Over due</v>
      </c>
      <c r="P635" s="23">
        <f t="shared" si="217"/>
        <v>0</v>
      </c>
      <c r="Q635" t="str">
        <f t="shared" si="218"/>
        <v>Expense Part</v>
      </c>
    </row>
    <row r="636" spans="1:17" x14ac:dyDescent="0.35">
      <c r="A636" s="62" t="s">
        <v>579</v>
      </c>
      <c r="B636" s="62" t="s">
        <v>470</v>
      </c>
      <c r="C636" s="62" t="s">
        <v>10</v>
      </c>
      <c r="D636" s="62" t="s">
        <v>9</v>
      </c>
      <c r="E636" s="62" t="s">
        <v>471</v>
      </c>
      <c r="F636" s="63">
        <v>2</v>
      </c>
      <c r="G636" s="64">
        <v>8149.55</v>
      </c>
      <c r="H636" s="64">
        <v>0</v>
      </c>
      <c r="I636" s="69">
        <v>43990</v>
      </c>
      <c r="J636" s="2">
        <f t="shared" si="211"/>
        <v>16299.1</v>
      </c>
      <c r="K636" s="3">
        <f t="shared" si="212"/>
        <v>45.2124826629681</v>
      </c>
      <c r="L636" s="4" t="str">
        <f t="shared" si="213"/>
        <v>Good Transit to CE</v>
      </c>
      <c r="M636" s="4">
        <f t="shared" ca="1" si="214"/>
        <v>981</v>
      </c>
      <c r="N636" s="5" t="str">
        <f t="shared" si="215"/>
        <v>SONIA (ISHOLA &amp; JERRY &amp; JAMIU) - (PPKs Inclusive)</v>
      </c>
      <c r="O636" s="5" t="str">
        <f t="shared" ca="1" si="216"/>
        <v>Over due</v>
      </c>
      <c r="P636" s="23">
        <f t="shared" si="217"/>
        <v>22.60624133148405</v>
      </c>
      <c r="Q636" t="str">
        <f t="shared" si="218"/>
        <v>Non Expense Part</v>
      </c>
    </row>
    <row r="637" spans="1:17" x14ac:dyDescent="0.35">
      <c r="A637" s="62" t="s">
        <v>579</v>
      </c>
      <c r="B637" s="62" t="s">
        <v>472</v>
      </c>
      <c r="C637" s="62" t="s">
        <v>10</v>
      </c>
      <c r="D637" s="62" t="s">
        <v>9</v>
      </c>
      <c r="E637" s="62" t="s">
        <v>473</v>
      </c>
      <c r="F637" s="63">
        <v>1</v>
      </c>
      <c r="G637" s="64">
        <v>12253.5</v>
      </c>
      <c r="H637" s="64">
        <v>0</v>
      </c>
      <c r="I637" s="69">
        <v>43990</v>
      </c>
      <c r="J637" s="2">
        <f t="shared" si="211"/>
        <v>12253.5</v>
      </c>
      <c r="K637" s="3">
        <f t="shared" si="212"/>
        <v>33.990291262135919</v>
      </c>
      <c r="L637" s="4" t="str">
        <f t="shared" si="213"/>
        <v>Good Transit to CE</v>
      </c>
      <c r="M637" s="4">
        <f t="shared" ca="1" si="214"/>
        <v>981</v>
      </c>
      <c r="N637" s="5" t="str">
        <f t="shared" si="215"/>
        <v>SONIA (ISHOLA &amp; JERRY &amp; JAMIU) - (PPKs Inclusive)</v>
      </c>
      <c r="O637" s="5" t="str">
        <f t="shared" ca="1" si="216"/>
        <v>Over due</v>
      </c>
      <c r="P637" s="23">
        <f t="shared" si="217"/>
        <v>33.990291262135919</v>
      </c>
      <c r="Q637" t="str">
        <f t="shared" si="218"/>
        <v>Non Expense Part</v>
      </c>
    </row>
    <row r="638" spans="1:17" x14ac:dyDescent="0.35">
      <c r="A638" s="62" t="s">
        <v>580</v>
      </c>
      <c r="B638" s="62" t="s">
        <v>438</v>
      </c>
      <c r="C638" s="62" t="s">
        <v>10</v>
      </c>
      <c r="D638" s="62" t="s">
        <v>9</v>
      </c>
      <c r="E638" s="62" t="s">
        <v>439</v>
      </c>
      <c r="F638" s="63">
        <v>6</v>
      </c>
      <c r="G638" s="64">
        <v>0</v>
      </c>
      <c r="H638" s="64">
        <v>0</v>
      </c>
      <c r="I638" s="69">
        <v>43991</v>
      </c>
      <c r="J638" s="2">
        <f t="shared" si="211"/>
        <v>0</v>
      </c>
      <c r="K638" s="3">
        <f t="shared" si="212"/>
        <v>0</v>
      </c>
      <c r="L638" s="4" t="str">
        <f t="shared" si="213"/>
        <v>Good Transit to CE</v>
      </c>
      <c r="M638" s="4">
        <f t="shared" ca="1" si="214"/>
        <v>980</v>
      </c>
      <c r="N638" s="5" t="str">
        <f t="shared" si="215"/>
        <v>SONIA (ISHOLA &amp; JERRY &amp; JAMIU) - (PPKs Inclusive)</v>
      </c>
      <c r="O638" s="5" t="str">
        <f t="shared" ca="1" si="216"/>
        <v>Over due</v>
      </c>
      <c r="P638" s="23">
        <f t="shared" si="217"/>
        <v>0</v>
      </c>
      <c r="Q638" t="str">
        <f t="shared" si="218"/>
        <v>Expense Part</v>
      </c>
    </row>
    <row r="639" spans="1:17" x14ac:dyDescent="0.35">
      <c r="A639" s="62" t="s">
        <v>580</v>
      </c>
      <c r="B639" s="62" t="s">
        <v>370</v>
      </c>
      <c r="C639" s="62" t="s">
        <v>10</v>
      </c>
      <c r="D639" s="62" t="s">
        <v>9</v>
      </c>
      <c r="E639" s="62" t="s">
        <v>371</v>
      </c>
      <c r="F639" s="63">
        <v>100</v>
      </c>
      <c r="G639" s="64">
        <v>0</v>
      </c>
      <c r="H639" s="64">
        <v>0</v>
      </c>
      <c r="I639" s="69">
        <v>43991</v>
      </c>
      <c r="J639" s="2">
        <f t="shared" si="211"/>
        <v>0</v>
      </c>
      <c r="K639" s="3">
        <f t="shared" si="212"/>
        <v>0</v>
      </c>
      <c r="L639" s="4" t="str">
        <f t="shared" si="213"/>
        <v>Good Transit to CE</v>
      </c>
      <c r="M639" s="4">
        <f t="shared" ca="1" si="214"/>
        <v>980</v>
      </c>
      <c r="N639" s="5" t="str">
        <f t="shared" si="215"/>
        <v>SONIA (ISHOLA &amp; JERRY &amp; JAMIU) - (PPKs Inclusive)</v>
      </c>
      <c r="O639" s="5" t="str">
        <f t="shared" ca="1" si="216"/>
        <v>Over due</v>
      </c>
      <c r="P639" s="23">
        <f t="shared" si="217"/>
        <v>0</v>
      </c>
      <c r="Q639" t="str">
        <f t="shared" si="218"/>
        <v>Expense Part</v>
      </c>
    </row>
    <row r="640" spans="1:17" x14ac:dyDescent="0.35">
      <c r="A640" s="62" t="s">
        <v>580</v>
      </c>
      <c r="B640" s="62" t="s">
        <v>530</v>
      </c>
      <c r="C640" s="62" t="s">
        <v>10</v>
      </c>
      <c r="D640" s="62" t="s">
        <v>9</v>
      </c>
      <c r="E640" s="62" t="s">
        <v>531</v>
      </c>
      <c r="F640" s="63">
        <v>5</v>
      </c>
      <c r="G640" s="64">
        <v>23.87</v>
      </c>
      <c r="H640" s="64">
        <v>0</v>
      </c>
      <c r="I640" s="69">
        <v>43991</v>
      </c>
      <c r="J640" s="2">
        <f t="shared" si="211"/>
        <v>119.35000000000001</v>
      </c>
      <c r="K640" s="3">
        <f t="shared" si="212"/>
        <v>0.33106796116504855</v>
      </c>
      <c r="L640" s="4" t="str">
        <f t="shared" si="213"/>
        <v>Good Transit to CE</v>
      </c>
      <c r="M640" s="4">
        <f t="shared" ca="1" si="214"/>
        <v>980</v>
      </c>
      <c r="N640" s="5" t="str">
        <f t="shared" si="215"/>
        <v>SONIA (ISHOLA &amp; JERRY &amp; JAMIU) - (PPKs Inclusive)</v>
      </c>
      <c r="O640" s="5" t="str">
        <f t="shared" ca="1" si="216"/>
        <v>Over due</v>
      </c>
      <c r="P640" s="23">
        <f t="shared" si="217"/>
        <v>6.621359223300971E-2</v>
      </c>
      <c r="Q640" t="str">
        <f t="shared" si="218"/>
        <v>Expense Part</v>
      </c>
    </row>
    <row r="641" spans="1:17" x14ac:dyDescent="0.35">
      <c r="A641" s="62" t="s">
        <v>580</v>
      </c>
      <c r="B641" s="62" t="s">
        <v>164</v>
      </c>
      <c r="C641" s="62" t="s">
        <v>10</v>
      </c>
      <c r="D641" s="62" t="s">
        <v>9</v>
      </c>
      <c r="E641" s="62" t="s">
        <v>98</v>
      </c>
      <c r="F641" s="63">
        <v>35</v>
      </c>
      <c r="G641" s="64">
        <v>2.4300000000000002</v>
      </c>
      <c r="H641" s="64">
        <v>0</v>
      </c>
      <c r="I641" s="69">
        <v>43991</v>
      </c>
      <c r="J641" s="2">
        <f t="shared" si="211"/>
        <v>85.050000000000011</v>
      </c>
      <c r="K641" s="3">
        <f t="shared" si="212"/>
        <v>0.23592233009708741</v>
      </c>
      <c r="L641" s="4" t="str">
        <f t="shared" si="213"/>
        <v>Good Transit to CE</v>
      </c>
      <c r="M641" s="4">
        <f t="shared" ca="1" si="214"/>
        <v>980</v>
      </c>
      <c r="N641" s="5" t="str">
        <f t="shared" si="215"/>
        <v>SONIA (ISHOLA &amp; JERRY &amp; JAMIU) - (PPKs Inclusive)</v>
      </c>
      <c r="O641" s="5" t="str">
        <f t="shared" ca="1" si="216"/>
        <v>Over due</v>
      </c>
      <c r="P641" s="23">
        <f t="shared" si="217"/>
        <v>6.7406380027739254E-3</v>
      </c>
      <c r="Q641" t="str">
        <f t="shared" si="218"/>
        <v>Expense Part</v>
      </c>
    </row>
    <row r="642" spans="1:17" x14ac:dyDescent="0.35">
      <c r="A642" s="62" t="s">
        <v>580</v>
      </c>
      <c r="B642" s="62" t="s">
        <v>159</v>
      </c>
      <c r="C642" s="62" t="s">
        <v>10</v>
      </c>
      <c r="D642" s="62" t="s">
        <v>9</v>
      </c>
      <c r="E642" s="62" t="s">
        <v>91</v>
      </c>
      <c r="F642" s="63">
        <v>1</v>
      </c>
      <c r="G642" s="64">
        <v>283.07</v>
      </c>
      <c r="H642" s="64">
        <v>0</v>
      </c>
      <c r="I642" s="69">
        <v>43991</v>
      </c>
      <c r="J642" s="2">
        <f t="shared" si="211"/>
        <v>283.07</v>
      </c>
      <c r="K642" s="3">
        <f t="shared" si="212"/>
        <v>0.78521497919556171</v>
      </c>
      <c r="L642" s="4" t="str">
        <f t="shared" si="213"/>
        <v>Good Transit to CE</v>
      </c>
      <c r="M642" s="4">
        <f t="shared" ca="1" si="214"/>
        <v>980</v>
      </c>
      <c r="N642" s="5" t="str">
        <f t="shared" si="215"/>
        <v>SONIA (ISHOLA &amp; JERRY &amp; JAMIU) - (PPKs Inclusive)</v>
      </c>
      <c r="O642" s="5" t="str">
        <f t="shared" ca="1" si="216"/>
        <v>Over due</v>
      </c>
      <c r="P642" s="23">
        <f t="shared" si="217"/>
        <v>0.78521497919556171</v>
      </c>
      <c r="Q642" t="str">
        <f t="shared" si="218"/>
        <v>Expense Part</v>
      </c>
    </row>
    <row r="643" spans="1:17" x14ac:dyDescent="0.35">
      <c r="A643" s="62" t="s">
        <v>580</v>
      </c>
      <c r="B643" s="62" t="s">
        <v>511</v>
      </c>
      <c r="C643" s="62" t="s">
        <v>10</v>
      </c>
      <c r="D643" s="62" t="s">
        <v>9</v>
      </c>
      <c r="E643" s="62" t="s">
        <v>418</v>
      </c>
      <c r="F643" s="63">
        <v>1</v>
      </c>
      <c r="G643" s="64">
        <v>5.86</v>
      </c>
      <c r="H643" s="64">
        <v>0</v>
      </c>
      <c r="I643" s="69">
        <v>43991</v>
      </c>
      <c r="J643" s="2">
        <f t="shared" si="211"/>
        <v>5.86</v>
      </c>
      <c r="K643" s="3">
        <f t="shared" si="212"/>
        <v>1.6255201109570041E-2</v>
      </c>
      <c r="L643" s="4" t="str">
        <f t="shared" si="213"/>
        <v>Good Transit to CE</v>
      </c>
      <c r="M643" s="4">
        <f t="shared" ca="1" si="214"/>
        <v>980</v>
      </c>
      <c r="N643" s="5" t="str">
        <f t="shared" si="215"/>
        <v>SONIA (ISHOLA &amp; JERRY &amp; JAMIU) - (PPKs Inclusive)</v>
      </c>
      <c r="O643" s="5" t="str">
        <f t="shared" ca="1" si="216"/>
        <v>Over due</v>
      </c>
      <c r="P643" s="23">
        <f t="shared" si="217"/>
        <v>1.6255201109570041E-2</v>
      </c>
      <c r="Q643" t="str">
        <f t="shared" si="218"/>
        <v>Expense Part</v>
      </c>
    </row>
    <row r="644" spans="1:17" x14ac:dyDescent="0.35">
      <c r="A644" s="62" t="s">
        <v>580</v>
      </c>
      <c r="B644" s="62" t="s">
        <v>403</v>
      </c>
      <c r="C644" s="62" t="s">
        <v>10</v>
      </c>
      <c r="D644" s="62" t="s">
        <v>9</v>
      </c>
      <c r="E644" s="62" t="s">
        <v>404</v>
      </c>
      <c r="F644" s="63">
        <v>1</v>
      </c>
      <c r="G644" s="64">
        <v>0</v>
      </c>
      <c r="H644" s="64">
        <v>0</v>
      </c>
      <c r="I644" s="69">
        <v>43991</v>
      </c>
      <c r="J644" s="2">
        <f t="shared" si="211"/>
        <v>0</v>
      </c>
      <c r="K644" s="3">
        <f t="shared" si="212"/>
        <v>0</v>
      </c>
      <c r="L644" s="4" t="str">
        <f t="shared" si="213"/>
        <v>Good Transit to CE</v>
      </c>
      <c r="M644" s="4">
        <f t="shared" ca="1" si="214"/>
        <v>980</v>
      </c>
      <c r="N644" s="5" t="str">
        <f t="shared" si="215"/>
        <v>SONIA (ISHOLA &amp; JERRY &amp; JAMIU) - (PPKs Inclusive)</v>
      </c>
      <c r="O644" s="5" t="str">
        <f t="shared" ca="1" si="216"/>
        <v>Over due</v>
      </c>
      <c r="P644" s="23">
        <f t="shared" si="217"/>
        <v>0</v>
      </c>
      <c r="Q644" t="str">
        <f t="shared" si="218"/>
        <v>Expense Part</v>
      </c>
    </row>
    <row r="645" spans="1:17" x14ac:dyDescent="0.35">
      <c r="A645" s="62" t="s">
        <v>580</v>
      </c>
      <c r="B645" s="62" t="s">
        <v>470</v>
      </c>
      <c r="C645" s="62" t="s">
        <v>10</v>
      </c>
      <c r="D645" s="62" t="s">
        <v>9</v>
      </c>
      <c r="E645" s="62" t="s">
        <v>471</v>
      </c>
      <c r="F645" s="63">
        <v>2</v>
      </c>
      <c r="G645" s="64">
        <v>8149.55</v>
      </c>
      <c r="H645" s="64">
        <v>0</v>
      </c>
      <c r="I645" s="69">
        <v>43991</v>
      </c>
      <c r="J645" s="2">
        <f t="shared" si="211"/>
        <v>16299.1</v>
      </c>
      <c r="K645" s="3">
        <f t="shared" si="212"/>
        <v>45.2124826629681</v>
      </c>
      <c r="L645" s="4" t="str">
        <f t="shared" si="213"/>
        <v>Good Transit to CE</v>
      </c>
      <c r="M645" s="4">
        <f t="shared" ca="1" si="214"/>
        <v>980</v>
      </c>
      <c r="N645" s="5" t="str">
        <f t="shared" si="215"/>
        <v>SONIA (ISHOLA &amp; JERRY &amp; JAMIU) - (PPKs Inclusive)</v>
      </c>
      <c r="O645" s="5" t="str">
        <f t="shared" ca="1" si="216"/>
        <v>Over due</v>
      </c>
      <c r="P645" s="23">
        <f t="shared" si="217"/>
        <v>22.60624133148405</v>
      </c>
      <c r="Q645" t="str">
        <f t="shared" si="218"/>
        <v>Non Expense Part</v>
      </c>
    </row>
    <row r="646" spans="1:17" x14ac:dyDescent="0.35">
      <c r="A646" s="62" t="s">
        <v>580</v>
      </c>
      <c r="B646" s="62" t="s">
        <v>472</v>
      </c>
      <c r="C646" s="62" t="s">
        <v>10</v>
      </c>
      <c r="D646" s="62" t="s">
        <v>9</v>
      </c>
      <c r="E646" s="62" t="s">
        <v>473</v>
      </c>
      <c r="F646" s="63">
        <v>1</v>
      </c>
      <c r="G646" s="64">
        <v>12253.5</v>
      </c>
      <c r="H646" s="64">
        <v>0</v>
      </c>
      <c r="I646" s="69">
        <v>43991</v>
      </c>
      <c r="J646" s="2">
        <f t="shared" si="211"/>
        <v>12253.5</v>
      </c>
      <c r="K646" s="3">
        <f t="shared" si="212"/>
        <v>33.990291262135919</v>
      </c>
      <c r="L646" s="4" t="str">
        <f t="shared" si="213"/>
        <v>Good Transit to CE</v>
      </c>
      <c r="M646" s="4">
        <f t="shared" ca="1" si="214"/>
        <v>980</v>
      </c>
      <c r="N646" s="5" t="str">
        <f t="shared" si="215"/>
        <v>SONIA (ISHOLA &amp; JERRY &amp; JAMIU) - (PPKs Inclusive)</v>
      </c>
      <c r="O646" s="5" t="str">
        <f t="shared" ca="1" si="216"/>
        <v>Over due</v>
      </c>
      <c r="P646" s="23">
        <f t="shared" si="217"/>
        <v>33.990291262135919</v>
      </c>
      <c r="Q646" t="str">
        <f t="shared" si="218"/>
        <v>Non Expense Part</v>
      </c>
    </row>
    <row r="647" spans="1:17" x14ac:dyDescent="0.35">
      <c r="A647" s="62" t="s">
        <v>454</v>
      </c>
      <c r="B647" s="62" t="s">
        <v>419</v>
      </c>
      <c r="C647" s="62" t="s">
        <v>10</v>
      </c>
      <c r="D647" s="62" t="s">
        <v>9</v>
      </c>
      <c r="E647" s="62" t="s">
        <v>420</v>
      </c>
      <c r="F647" s="63">
        <v>1</v>
      </c>
      <c r="G647" s="64">
        <v>0.43</v>
      </c>
      <c r="H647" s="64">
        <v>0</v>
      </c>
      <c r="I647" s="69">
        <v>43992</v>
      </c>
      <c r="J647" s="2">
        <f t="shared" ref="J647:J683" si="219">F647*G647</f>
        <v>0.43</v>
      </c>
      <c r="K647" s="3">
        <f t="shared" ref="K647:K683" si="220">IF(J647="",(H647/$F$10),((J647+H647)/$F$10))</f>
        <v>1.1927877947295422E-3</v>
      </c>
      <c r="L647" s="4" t="str">
        <f t="shared" ref="L647:L683" si="221">IF(A647="","",IF(LEFT(A647,1)="T","Good Transit to CE",IF(LEFT(A647,4)="DEF4","Defective From FSL to Log",IF(LEFT(A647,2)="00","FSL to FSL",IF(OR(LEFT(A647,1)="0",LEFT(A647,1)="O"),"OBF - CE transit to Log",IF(LEFT(A647,1)="D","Defective CE Transit to Log",IF(LEFT(A647,1)="G","Good CE transit to Log",IF(A647="WH1","NTS - FSL to Log","FSL to FSL"))))))))</f>
        <v>Good Transit to CE</v>
      </c>
      <c r="M647" s="4">
        <f t="shared" ref="M647:M683" ca="1" si="222">IF(I647="","",TODAY()-I647)</f>
        <v>979</v>
      </c>
      <c r="N647" s="5" t="str">
        <f t="shared" ref="N647:N683" si="223">IF(L647="","",VLOOKUP(L647,$B$2:$E$8,4,0))</f>
        <v>SONIA (ISHOLA &amp; JERRY &amp; JAMIU) - (PPKs Inclusive)</v>
      </c>
      <c r="O647" s="5" t="str">
        <f t="shared" ref="O647:O683" ca="1" si="224">IF(B647="","",IF(AND(L647="FSL to FSL",M647&lt;=3),"Within Aging",IF(AND(L647="NTS - FSL to Log",M647&lt;=3),"Within Aging",IF(AND(L647="Defective From FSL to Log",M647&lt;=3),"Within Aging",IF(AND(L647="Defective CE Transit to Log",M647&lt;=7),"Within Aging",IF(AND(L647="OBF - CE transit to Log",M647&lt;=7),"Within Aging",IF(AND(L647="Good CE transit to Log",L647&lt;=3),"Within Aging",IF(AND(L647="Good Transit to CE",L647&lt;=3),"Within Aging","Over due"))))))))</f>
        <v>Over due</v>
      </c>
      <c r="P647" s="23">
        <f t="shared" ref="P647:P683" si="225">G647/F$10</f>
        <v>1.1927877947295422E-3</v>
      </c>
      <c r="Q647" t="str">
        <f t="shared" ref="Q647:Q683" si="226">IF(AND(C647="N",P647&lt;=5),"Expense Part","Non Expense Part")</f>
        <v>Expense Part</v>
      </c>
    </row>
    <row r="648" spans="1:17" x14ac:dyDescent="0.35">
      <c r="A648" s="62" t="s">
        <v>454</v>
      </c>
      <c r="B648" s="62" t="s">
        <v>164</v>
      </c>
      <c r="C648" s="62" t="s">
        <v>10</v>
      </c>
      <c r="D648" s="62" t="s">
        <v>9</v>
      </c>
      <c r="E648" s="62" t="s">
        <v>98</v>
      </c>
      <c r="F648" s="63">
        <v>28</v>
      </c>
      <c r="G648" s="64">
        <v>2.4300000000000002</v>
      </c>
      <c r="H648" s="64">
        <v>0</v>
      </c>
      <c r="I648" s="69">
        <v>43992</v>
      </c>
      <c r="J648" s="2">
        <f t="shared" si="219"/>
        <v>68.040000000000006</v>
      </c>
      <c r="K648" s="3">
        <f t="shared" si="220"/>
        <v>0.18873786407766993</v>
      </c>
      <c r="L648" s="4" t="str">
        <f t="shared" si="221"/>
        <v>Good Transit to CE</v>
      </c>
      <c r="M648" s="4">
        <f t="shared" ca="1" si="222"/>
        <v>979</v>
      </c>
      <c r="N648" s="5" t="str">
        <f t="shared" si="223"/>
        <v>SONIA (ISHOLA &amp; JERRY &amp; JAMIU) - (PPKs Inclusive)</v>
      </c>
      <c r="O648" s="5" t="str">
        <f t="shared" ca="1" si="224"/>
        <v>Over due</v>
      </c>
      <c r="P648" s="23">
        <f t="shared" si="225"/>
        <v>6.7406380027739254E-3</v>
      </c>
      <c r="Q648" t="str">
        <f t="shared" si="226"/>
        <v>Expense Part</v>
      </c>
    </row>
    <row r="649" spans="1:17" x14ac:dyDescent="0.35">
      <c r="A649" s="62" t="s">
        <v>454</v>
      </c>
      <c r="B649" s="62" t="s">
        <v>159</v>
      </c>
      <c r="C649" s="62" t="s">
        <v>10</v>
      </c>
      <c r="D649" s="62" t="s">
        <v>9</v>
      </c>
      <c r="E649" s="62" t="s">
        <v>91</v>
      </c>
      <c r="F649" s="63">
        <v>6</v>
      </c>
      <c r="G649" s="64">
        <v>283.07</v>
      </c>
      <c r="H649" s="64">
        <v>0</v>
      </c>
      <c r="I649" s="69">
        <v>43992</v>
      </c>
      <c r="J649" s="2">
        <f t="shared" si="219"/>
        <v>1698.42</v>
      </c>
      <c r="K649" s="3">
        <f t="shared" si="220"/>
        <v>4.7112898751733709</v>
      </c>
      <c r="L649" s="4" t="str">
        <f t="shared" si="221"/>
        <v>Good Transit to CE</v>
      </c>
      <c r="M649" s="4">
        <f t="shared" ca="1" si="222"/>
        <v>979</v>
      </c>
      <c r="N649" s="5" t="str">
        <f t="shared" si="223"/>
        <v>SONIA (ISHOLA &amp; JERRY &amp; JAMIU) - (PPKs Inclusive)</v>
      </c>
      <c r="O649" s="5" t="str">
        <f t="shared" ca="1" si="224"/>
        <v>Over due</v>
      </c>
      <c r="P649" s="23">
        <f t="shared" si="225"/>
        <v>0.78521497919556171</v>
      </c>
      <c r="Q649" t="str">
        <f t="shared" si="226"/>
        <v>Expense Part</v>
      </c>
    </row>
    <row r="650" spans="1:17" x14ac:dyDescent="0.35">
      <c r="A650" s="62" t="s">
        <v>454</v>
      </c>
      <c r="B650" s="62" t="s">
        <v>423</v>
      </c>
      <c r="C650" s="62" t="s">
        <v>10</v>
      </c>
      <c r="D650" s="62" t="s">
        <v>9</v>
      </c>
      <c r="E650" s="62" t="s">
        <v>424</v>
      </c>
      <c r="F650" s="63">
        <v>1</v>
      </c>
      <c r="G650" s="64">
        <v>7.38</v>
      </c>
      <c r="H650" s="64">
        <v>0</v>
      </c>
      <c r="I650" s="69">
        <v>43992</v>
      </c>
      <c r="J650" s="2">
        <f t="shared" si="219"/>
        <v>7.38</v>
      </c>
      <c r="K650" s="3">
        <f t="shared" si="220"/>
        <v>2.0471567267683771E-2</v>
      </c>
      <c r="L650" s="4" t="str">
        <f t="shared" si="221"/>
        <v>Good Transit to CE</v>
      </c>
      <c r="M650" s="4">
        <f t="shared" ca="1" si="222"/>
        <v>979</v>
      </c>
      <c r="N650" s="5" t="str">
        <f t="shared" si="223"/>
        <v>SONIA (ISHOLA &amp; JERRY &amp; JAMIU) - (PPKs Inclusive)</v>
      </c>
      <c r="O650" s="5" t="str">
        <f t="shared" ca="1" si="224"/>
        <v>Over due</v>
      </c>
      <c r="P650" s="23">
        <f t="shared" si="225"/>
        <v>2.0471567267683771E-2</v>
      </c>
      <c r="Q650" t="str">
        <f t="shared" si="226"/>
        <v>Expense Part</v>
      </c>
    </row>
    <row r="651" spans="1:17" x14ac:dyDescent="0.35">
      <c r="A651" s="62" t="s">
        <v>454</v>
      </c>
      <c r="B651" s="62" t="s">
        <v>427</v>
      </c>
      <c r="C651" s="62" t="s">
        <v>10</v>
      </c>
      <c r="D651" s="62" t="s">
        <v>9</v>
      </c>
      <c r="E651" s="62" t="s">
        <v>428</v>
      </c>
      <c r="F651" s="63">
        <v>3</v>
      </c>
      <c r="G651" s="64">
        <v>87.16</v>
      </c>
      <c r="H651" s="64">
        <v>0</v>
      </c>
      <c r="I651" s="69">
        <v>43992</v>
      </c>
      <c r="J651" s="2">
        <f t="shared" si="219"/>
        <v>261.48</v>
      </c>
      <c r="K651" s="3">
        <f t="shared" si="220"/>
        <v>0.72532593619972263</v>
      </c>
      <c r="L651" s="4" t="str">
        <f t="shared" si="221"/>
        <v>Good Transit to CE</v>
      </c>
      <c r="M651" s="4">
        <f t="shared" ca="1" si="222"/>
        <v>979</v>
      </c>
      <c r="N651" s="5" t="str">
        <f t="shared" si="223"/>
        <v>SONIA (ISHOLA &amp; JERRY &amp; JAMIU) - (PPKs Inclusive)</v>
      </c>
      <c r="O651" s="5" t="str">
        <f t="shared" ca="1" si="224"/>
        <v>Over due</v>
      </c>
      <c r="P651" s="23">
        <f t="shared" si="225"/>
        <v>0.24177531206657418</v>
      </c>
      <c r="Q651" t="str">
        <f t="shared" si="226"/>
        <v>Expense Part</v>
      </c>
    </row>
    <row r="652" spans="1:17" x14ac:dyDescent="0.35">
      <c r="A652" s="62" t="s">
        <v>454</v>
      </c>
      <c r="B652" s="62" t="s">
        <v>470</v>
      </c>
      <c r="C652" s="62" t="s">
        <v>10</v>
      </c>
      <c r="D652" s="62" t="s">
        <v>9</v>
      </c>
      <c r="E652" s="62" t="s">
        <v>471</v>
      </c>
      <c r="F652" s="63">
        <v>2</v>
      </c>
      <c r="G652" s="64">
        <v>8149.55</v>
      </c>
      <c r="H652" s="64">
        <v>0</v>
      </c>
      <c r="I652" s="69">
        <v>43992</v>
      </c>
      <c r="J652" s="2">
        <f t="shared" si="219"/>
        <v>16299.1</v>
      </c>
      <c r="K652" s="3">
        <f t="shared" si="220"/>
        <v>45.2124826629681</v>
      </c>
      <c r="L652" s="4" t="str">
        <f t="shared" si="221"/>
        <v>Good Transit to CE</v>
      </c>
      <c r="M652" s="4">
        <f t="shared" ca="1" si="222"/>
        <v>979</v>
      </c>
      <c r="N652" s="5" t="str">
        <f t="shared" si="223"/>
        <v>SONIA (ISHOLA &amp; JERRY &amp; JAMIU) - (PPKs Inclusive)</v>
      </c>
      <c r="O652" s="5" t="str">
        <f t="shared" ca="1" si="224"/>
        <v>Over due</v>
      </c>
      <c r="P652" s="23">
        <f t="shared" si="225"/>
        <v>22.60624133148405</v>
      </c>
      <c r="Q652" t="str">
        <f t="shared" si="226"/>
        <v>Non Expense Part</v>
      </c>
    </row>
    <row r="653" spans="1:17" x14ac:dyDescent="0.35">
      <c r="A653" s="62" t="s">
        <v>454</v>
      </c>
      <c r="B653" s="62" t="s">
        <v>472</v>
      </c>
      <c r="C653" s="62" t="s">
        <v>10</v>
      </c>
      <c r="D653" s="62" t="s">
        <v>9</v>
      </c>
      <c r="E653" s="62" t="s">
        <v>473</v>
      </c>
      <c r="F653" s="63">
        <v>1</v>
      </c>
      <c r="G653" s="64">
        <v>12253.5</v>
      </c>
      <c r="H653" s="64">
        <v>0</v>
      </c>
      <c r="I653" s="69">
        <v>43992</v>
      </c>
      <c r="J653" s="2">
        <f t="shared" si="219"/>
        <v>12253.5</v>
      </c>
      <c r="K653" s="3">
        <f t="shared" si="220"/>
        <v>33.990291262135919</v>
      </c>
      <c r="L653" s="4" t="str">
        <f t="shared" si="221"/>
        <v>Good Transit to CE</v>
      </c>
      <c r="M653" s="4">
        <f t="shared" ca="1" si="222"/>
        <v>979</v>
      </c>
      <c r="N653" s="5" t="str">
        <f t="shared" si="223"/>
        <v>SONIA (ISHOLA &amp; JERRY &amp; JAMIU) - (PPKs Inclusive)</v>
      </c>
      <c r="O653" s="5" t="str">
        <f t="shared" ca="1" si="224"/>
        <v>Over due</v>
      </c>
      <c r="P653" s="23">
        <f t="shared" si="225"/>
        <v>33.990291262135919</v>
      </c>
      <c r="Q653" t="str">
        <f t="shared" si="226"/>
        <v>Non Expense Part</v>
      </c>
    </row>
    <row r="654" spans="1:17" x14ac:dyDescent="0.35">
      <c r="A654" s="62" t="s">
        <v>534</v>
      </c>
      <c r="B654" s="62" t="s">
        <v>147</v>
      </c>
      <c r="C654" s="62" t="s">
        <v>8</v>
      </c>
      <c r="D654" s="62" t="s">
        <v>9</v>
      </c>
      <c r="E654" s="62" t="s">
        <v>14</v>
      </c>
      <c r="F654" s="63">
        <v>1</v>
      </c>
      <c r="G654" s="64">
        <v>94734.66</v>
      </c>
      <c r="H654" s="64">
        <v>0.03</v>
      </c>
      <c r="I654" s="69">
        <v>43992</v>
      </c>
      <c r="J654" s="2">
        <f t="shared" si="219"/>
        <v>94734.66</v>
      </c>
      <c r="K654" s="3">
        <f t="shared" si="220"/>
        <v>262.78693481276008</v>
      </c>
      <c r="L654" s="4" t="str">
        <f t="shared" si="221"/>
        <v>Good Transit to CE</v>
      </c>
      <c r="M654" s="4">
        <f t="shared" ca="1" si="222"/>
        <v>979</v>
      </c>
      <c r="N654" s="5" t="str">
        <f t="shared" si="223"/>
        <v>SONIA (ISHOLA &amp; JERRY &amp; JAMIU) - (PPKs Inclusive)</v>
      </c>
      <c r="O654" s="5" t="str">
        <f t="shared" ca="1" si="224"/>
        <v>Over due</v>
      </c>
      <c r="P654" s="23">
        <f t="shared" si="225"/>
        <v>262.78685159500696</v>
      </c>
      <c r="Q654" t="str">
        <f t="shared" si="226"/>
        <v>Non Expense Part</v>
      </c>
    </row>
    <row r="655" spans="1:17" x14ac:dyDescent="0.35">
      <c r="A655" s="62" t="s">
        <v>105</v>
      </c>
      <c r="B655" s="62" t="s">
        <v>168</v>
      </c>
      <c r="C655" s="62" t="s">
        <v>10</v>
      </c>
      <c r="D655" s="62" t="s">
        <v>9</v>
      </c>
      <c r="E655" s="62" t="s">
        <v>101</v>
      </c>
      <c r="F655" s="63">
        <v>3</v>
      </c>
      <c r="G655" s="64">
        <v>33.51</v>
      </c>
      <c r="H655" s="64">
        <v>0</v>
      </c>
      <c r="I655" s="69">
        <v>43504</v>
      </c>
      <c r="J655" s="2">
        <f t="shared" si="219"/>
        <v>100.53</v>
      </c>
      <c r="K655" s="3">
        <f t="shared" si="220"/>
        <v>0.27886269070735092</v>
      </c>
      <c r="L655" s="4" t="str">
        <f t="shared" si="221"/>
        <v>Good Transit to CE</v>
      </c>
      <c r="M655" s="4">
        <f t="shared" ca="1" si="222"/>
        <v>1467</v>
      </c>
      <c r="N655" s="5" t="str">
        <f t="shared" si="223"/>
        <v>SONIA (ISHOLA &amp; JERRY &amp; JAMIU) - (PPKs Inclusive)</v>
      </c>
      <c r="O655" s="5" t="str">
        <f t="shared" ca="1" si="224"/>
        <v>Over due</v>
      </c>
      <c r="P655" s="23">
        <f t="shared" si="225"/>
        <v>9.2954230235783628E-2</v>
      </c>
      <c r="Q655" t="str">
        <f t="shared" si="226"/>
        <v>Expense Part</v>
      </c>
    </row>
    <row r="656" spans="1:17" x14ac:dyDescent="0.35">
      <c r="A656" s="62" t="s">
        <v>105</v>
      </c>
      <c r="B656" s="62" t="s">
        <v>167</v>
      </c>
      <c r="C656" s="62" t="s">
        <v>10</v>
      </c>
      <c r="D656" s="62" t="s">
        <v>9</v>
      </c>
      <c r="E656" s="62" t="s">
        <v>99</v>
      </c>
      <c r="F656" s="63">
        <v>1</v>
      </c>
      <c r="G656" s="64">
        <v>2.08</v>
      </c>
      <c r="H656" s="64">
        <v>0</v>
      </c>
      <c r="I656" s="69">
        <v>43504</v>
      </c>
      <c r="J656" s="2">
        <f t="shared" si="219"/>
        <v>2.08</v>
      </c>
      <c r="K656" s="3">
        <f t="shared" si="220"/>
        <v>5.7697642163661586E-3</v>
      </c>
      <c r="L656" s="4" t="str">
        <f t="shared" si="221"/>
        <v>Good Transit to CE</v>
      </c>
      <c r="M656" s="4">
        <f t="shared" ca="1" si="222"/>
        <v>1467</v>
      </c>
      <c r="N656" s="5" t="str">
        <f t="shared" si="223"/>
        <v>SONIA (ISHOLA &amp; JERRY &amp; JAMIU) - (PPKs Inclusive)</v>
      </c>
      <c r="O656" s="5" t="str">
        <f t="shared" ca="1" si="224"/>
        <v>Over due</v>
      </c>
      <c r="P656" s="23">
        <f t="shared" si="225"/>
        <v>5.7697642163661586E-3</v>
      </c>
      <c r="Q656" t="str">
        <f t="shared" si="226"/>
        <v>Expense Part</v>
      </c>
    </row>
    <row r="657" spans="1:17" x14ac:dyDescent="0.35">
      <c r="A657" s="62" t="s">
        <v>105</v>
      </c>
      <c r="B657" s="62" t="s">
        <v>169</v>
      </c>
      <c r="C657" s="62" t="s">
        <v>10</v>
      </c>
      <c r="D657" s="62" t="s">
        <v>9</v>
      </c>
      <c r="E657" s="62" t="s">
        <v>103</v>
      </c>
      <c r="F657" s="63">
        <v>2</v>
      </c>
      <c r="G657" s="64">
        <v>65.36</v>
      </c>
      <c r="H657" s="64">
        <v>0</v>
      </c>
      <c r="I657" s="69">
        <v>43493</v>
      </c>
      <c r="J657" s="2">
        <f t="shared" si="219"/>
        <v>130.72</v>
      </c>
      <c r="K657" s="3">
        <f t="shared" si="220"/>
        <v>0.36260748959778083</v>
      </c>
      <c r="L657" s="4" t="str">
        <f t="shared" si="221"/>
        <v>Good Transit to CE</v>
      </c>
      <c r="M657" s="4">
        <f t="shared" ca="1" si="222"/>
        <v>1478</v>
      </c>
      <c r="N657" s="5" t="str">
        <f t="shared" si="223"/>
        <v>SONIA (ISHOLA &amp; JERRY &amp; JAMIU) - (PPKs Inclusive)</v>
      </c>
      <c r="O657" s="5" t="str">
        <f t="shared" ca="1" si="224"/>
        <v>Over due</v>
      </c>
      <c r="P657" s="23">
        <f t="shared" si="225"/>
        <v>0.18130374479889041</v>
      </c>
      <c r="Q657" t="str">
        <f t="shared" si="226"/>
        <v>Expense Part</v>
      </c>
    </row>
    <row r="658" spans="1:17" x14ac:dyDescent="0.35">
      <c r="A658" s="62" t="s">
        <v>105</v>
      </c>
      <c r="B658" s="62" t="s">
        <v>140</v>
      </c>
      <c r="C658" s="62" t="s">
        <v>8</v>
      </c>
      <c r="D658" s="62" t="s">
        <v>9</v>
      </c>
      <c r="E658" s="62" t="s">
        <v>13</v>
      </c>
      <c r="F658" s="63">
        <v>1</v>
      </c>
      <c r="G658" s="64">
        <v>137664.66</v>
      </c>
      <c r="H658" s="64">
        <v>0.121</v>
      </c>
      <c r="I658" s="69">
        <v>43993</v>
      </c>
      <c r="J658" s="2">
        <f t="shared" si="219"/>
        <v>137664.66</v>
      </c>
      <c r="K658" s="3">
        <f t="shared" si="220"/>
        <v>381.87179195561725</v>
      </c>
      <c r="L658" s="4" t="str">
        <f t="shared" si="221"/>
        <v>Good Transit to CE</v>
      </c>
      <c r="M658" s="4">
        <f t="shared" ca="1" si="222"/>
        <v>978</v>
      </c>
      <c r="N658" s="5" t="str">
        <f t="shared" si="223"/>
        <v>SONIA (ISHOLA &amp; JERRY &amp; JAMIU) - (PPKs Inclusive)</v>
      </c>
      <c r="O658" s="5" t="str">
        <f t="shared" ca="1" si="224"/>
        <v>Over due</v>
      </c>
      <c r="P658" s="23">
        <f t="shared" si="225"/>
        <v>381.8714563106796</v>
      </c>
      <c r="Q658" t="str">
        <f t="shared" si="226"/>
        <v>Non Expense Part</v>
      </c>
    </row>
    <row r="659" spans="1:17" x14ac:dyDescent="0.35">
      <c r="A659" s="62" t="s">
        <v>105</v>
      </c>
      <c r="B659" s="62" t="s">
        <v>159</v>
      </c>
      <c r="C659" s="62" t="s">
        <v>10</v>
      </c>
      <c r="D659" s="62" t="s">
        <v>9</v>
      </c>
      <c r="E659" s="62" t="s">
        <v>91</v>
      </c>
      <c r="F659" s="63">
        <v>2</v>
      </c>
      <c r="G659" s="64">
        <v>283.07</v>
      </c>
      <c r="H659" s="64">
        <v>0</v>
      </c>
      <c r="I659" s="69">
        <v>43788</v>
      </c>
      <c r="J659" s="2">
        <f t="shared" si="219"/>
        <v>566.14</v>
      </c>
      <c r="K659" s="3">
        <f t="shared" si="220"/>
        <v>1.5704299583911234</v>
      </c>
      <c r="L659" s="4" t="str">
        <f t="shared" si="221"/>
        <v>Good Transit to CE</v>
      </c>
      <c r="M659" s="4">
        <f t="shared" ca="1" si="222"/>
        <v>1183</v>
      </c>
      <c r="N659" s="5" t="str">
        <f t="shared" si="223"/>
        <v>SONIA (ISHOLA &amp; JERRY &amp; JAMIU) - (PPKs Inclusive)</v>
      </c>
      <c r="O659" s="5" t="str">
        <f t="shared" ca="1" si="224"/>
        <v>Over due</v>
      </c>
      <c r="P659" s="23">
        <f t="shared" si="225"/>
        <v>0.78521497919556171</v>
      </c>
      <c r="Q659" t="str">
        <f t="shared" si="226"/>
        <v>Expense Part</v>
      </c>
    </row>
    <row r="660" spans="1:17" x14ac:dyDescent="0.35">
      <c r="A660" s="62" t="s">
        <v>105</v>
      </c>
      <c r="B660" s="62" t="s">
        <v>355</v>
      </c>
      <c r="C660" s="62" t="s">
        <v>10</v>
      </c>
      <c r="D660" s="62" t="s">
        <v>9</v>
      </c>
      <c r="E660" s="62" t="s">
        <v>356</v>
      </c>
      <c r="F660" s="63">
        <v>1</v>
      </c>
      <c r="G660" s="64">
        <v>39102.17</v>
      </c>
      <c r="H660" s="64">
        <v>0</v>
      </c>
      <c r="I660" s="69">
        <v>43992</v>
      </c>
      <c r="J660" s="2">
        <f t="shared" si="219"/>
        <v>39102.17</v>
      </c>
      <c r="K660" s="3">
        <f t="shared" si="220"/>
        <v>108.4664909847434</v>
      </c>
      <c r="L660" s="4" t="str">
        <f t="shared" si="221"/>
        <v>Good Transit to CE</v>
      </c>
      <c r="M660" s="4">
        <f t="shared" ca="1" si="222"/>
        <v>979</v>
      </c>
      <c r="N660" s="5" t="str">
        <f t="shared" si="223"/>
        <v>SONIA (ISHOLA &amp; JERRY &amp; JAMIU) - (PPKs Inclusive)</v>
      </c>
      <c r="O660" s="5" t="str">
        <f t="shared" ca="1" si="224"/>
        <v>Over due</v>
      </c>
      <c r="P660" s="23">
        <f t="shared" si="225"/>
        <v>108.4664909847434</v>
      </c>
      <c r="Q660" t="str">
        <f t="shared" si="226"/>
        <v>Non Expense Part</v>
      </c>
    </row>
    <row r="661" spans="1:17" x14ac:dyDescent="0.35">
      <c r="A661" s="62" t="s">
        <v>105</v>
      </c>
      <c r="B661" s="62" t="s">
        <v>470</v>
      </c>
      <c r="C661" s="62" t="s">
        <v>10</v>
      </c>
      <c r="D661" s="62" t="s">
        <v>9</v>
      </c>
      <c r="E661" s="62" t="s">
        <v>471</v>
      </c>
      <c r="F661" s="63">
        <v>2</v>
      </c>
      <c r="G661" s="64">
        <v>8149.55</v>
      </c>
      <c r="H661" s="64">
        <v>0</v>
      </c>
      <c r="I661" s="69">
        <v>43992</v>
      </c>
      <c r="J661" s="2">
        <f t="shared" si="219"/>
        <v>16299.1</v>
      </c>
      <c r="K661" s="3">
        <f t="shared" si="220"/>
        <v>45.2124826629681</v>
      </c>
      <c r="L661" s="4" t="str">
        <f t="shared" si="221"/>
        <v>Good Transit to CE</v>
      </c>
      <c r="M661" s="4">
        <f t="shared" ca="1" si="222"/>
        <v>979</v>
      </c>
      <c r="N661" s="5" t="str">
        <f t="shared" si="223"/>
        <v>SONIA (ISHOLA &amp; JERRY &amp; JAMIU) - (PPKs Inclusive)</v>
      </c>
      <c r="O661" s="5" t="str">
        <f t="shared" ca="1" si="224"/>
        <v>Over due</v>
      </c>
      <c r="P661" s="23">
        <f t="shared" si="225"/>
        <v>22.60624133148405</v>
      </c>
      <c r="Q661" t="str">
        <f t="shared" si="226"/>
        <v>Non Expense Part</v>
      </c>
    </row>
    <row r="662" spans="1:17" x14ac:dyDescent="0.35">
      <c r="A662" s="62" t="s">
        <v>105</v>
      </c>
      <c r="B662" s="62" t="s">
        <v>472</v>
      </c>
      <c r="C662" s="62" t="s">
        <v>10</v>
      </c>
      <c r="D662" s="62" t="s">
        <v>9</v>
      </c>
      <c r="E662" s="62" t="s">
        <v>473</v>
      </c>
      <c r="F662" s="63">
        <v>1</v>
      </c>
      <c r="G662" s="64">
        <v>12253.5</v>
      </c>
      <c r="H662" s="64">
        <v>0</v>
      </c>
      <c r="I662" s="69">
        <v>43992</v>
      </c>
      <c r="J662" s="2">
        <f t="shared" si="219"/>
        <v>12253.5</v>
      </c>
      <c r="K662" s="3">
        <f t="shared" si="220"/>
        <v>33.990291262135919</v>
      </c>
      <c r="L662" s="4" t="str">
        <f t="shared" si="221"/>
        <v>Good Transit to CE</v>
      </c>
      <c r="M662" s="4">
        <f t="shared" ca="1" si="222"/>
        <v>979</v>
      </c>
      <c r="N662" s="5" t="str">
        <f t="shared" si="223"/>
        <v>SONIA (ISHOLA &amp; JERRY &amp; JAMIU) - (PPKs Inclusive)</v>
      </c>
      <c r="O662" s="5" t="str">
        <f t="shared" ca="1" si="224"/>
        <v>Over due</v>
      </c>
      <c r="P662" s="23">
        <f t="shared" si="225"/>
        <v>33.990291262135919</v>
      </c>
      <c r="Q662" t="str">
        <f t="shared" si="226"/>
        <v>Non Expense Part</v>
      </c>
    </row>
    <row r="663" spans="1:17" x14ac:dyDescent="0.35">
      <c r="A663" s="62" t="s">
        <v>581</v>
      </c>
      <c r="B663" s="62" t="s">
        <v>359</v>
      </c>
      <c r="C663" s="62" t="s">
        <v>10</v>
      </c>
      <c r="D663" s="62" t="s">
        <v>9</v>
      </c>
      <c r="E663" s="62" t="s">
        <v>360</v>
      </c>
      <c r="F663" s="63">
        <v>1</v>
      </c>
      <c r="G663" s="64">
        <v>0.46</v>
      </c>
      <c r="H663" s="64">
        <v>0</v>
      </c>
      <c r="I663" s="69">
        <v>43991</v>
      </c>
      <c r="J663" s="2">
        <f t="shared" si="219"/>
        <v>0.46</v>
      </c>
      <c r="K663" s="3">
        <f t="shared" si="220"/>
        <v>1.2760055478502081E-3</v>
      </c>
      <c r="L663" s="4" t="str">
        <f t="shared" si="221"/>
        <v>Good Transit to CE</v>
      </c>
      <c r="M663" s="4">
        <f t="shared" ca="1" si="222"/>
        <v>980</v>
      </c>
      <c r="N663" s="5" t="str">
        <f t="shared" si="223"/>
        <v>SONIA (ISHOLA &amp; JERRY &amp; JAMIU) - (PPKs Inclusive)</v>
      </c>
      <c r="O663" s="5" t="str">
        <f t="shared" ca="1" si="224"/>
        <v>Over due</v>
      </c>
      <c r="P663" s="23">
        <f t="shared" si="225"/>
        <v>1.2760055478502081E-3</v>
      </c>
      <c r="Q663" t="str">
        <f t="shared" si="226"/>
        <v>Expense Part</v>
      </c>
    </row>
    <row r="664" spans="1:17" x14ac:dyDescent="0.35">
      <c r="A664" s="62" t="s">
        <v>581</v>
      </c>
      <c r="B664" s="62" t="s">
        <v>470</v>
      </c>
      <c r="C664" s="62" t="s">
        <v>10</v>
      </c>
      <c r="D664" s="62" t="s">
        <v>9</v>
      </c>
      <c r="E664" s="62" t="s">
        <v>471</v>
      </c>
      <c r="F664" s="63">
        <v>2</v>
      </c>
      <c r="G664" s="64">
        <v>8149.55</v>
      </c>
      <c r="H664" s="64">
        <v>0</v>
      </c>
      <c r="I664" s="69">
        <v>43991</v>
      </c>
      <c r="J664" s="2">
        <f t="shared" si="219"/>
        <v>16299.1</v>
      </c>
      <c r="K664" s="3">
        <f t="shared" si="220"/>
        <v>45.2124826629681</v>
      </c>
      <c r="L664" s="4" t="str">
        <f t="shared" si="221"/>
        <v>Good Transit to CE</v>
      </c>
      <c r="M664" s="4">
        <f t="shared" ca="1" si="222"/>
        <v>980</v>
      </c>
      <c r="N664" s="5" t="str">
        <f t="shared" si="223"/>
        <v>SONIA (ISHOLA &amp; JERRY &amp; JAMIU) - (PPKs Inclusive)</v>
      </c>
      <c r="O664" s="5" t="str">
        <f t="shared" ca="1" si="224"/>
        <v>Over due</v>
      </c>
      <c r="P664" s="23">
        <f t="shared" si="225"/>
        <v>22.60624133148405</v>
      </c>
      <c r="Q664" t="str">
        <f t="shared" si="226"/>
        <v>Non Expense Part</v>
      </c>
    </row>
    <row r="665" spans="1:17" x14ac:dyDescent="0.35">
      <c r="A665" t="s">
        <v>581</v>
      </c>
      <c r="B665" t="s">
        <v>472</v>
      </c>
      <c r="C665" t="s">
        <v>10</v>
      </c>
      <c r="D665" t="s">
        <v>9</v>
      </c>
      <c r="E665" t="s">
        <v>473</v>
      </c>
      <c r="F665">
        <v>1</v>
      </c>
      <c r="G665">
        <v>12253.5</v>
      </c>
      <c r="H665">
        <v>0</v>
      </c>
      <c r="I665" s="69">
        <v>43991</v>
      </c>
      <c r="J665" s="2">
        <f t="shared" si="219"/>
        <v>12253.5</v>
      </c>
      <c r="K665" s="3">
        <f t="shared" si="220"/>
        <v>33.990291262135919</v>
      </c>
      <c r="L665" s="4" t="str">
        <f t="shared" si="221"/>
        <v>Good Transit to CE</v>
      </c>
      <c r="M665" s="4">
        <f t="shared" ca="1" si="222"/>
        <v>980</v>
      </c>
      <c r="N665" s="5" t="str">
        <f t="shared" si="223"/>
        <v>SONIA (ISHOLA &amp; JERRY &amp; JAMIU) - (PPKs Inclusive)</v>
      </c>
      <c r="O665" s="5" t="str">
        <f t="shared" ca="1" si="224"/>
        <v>Over due</v>
      </c>
      <c r="P665" s="23">
        <f t="shared" si="225"/>
        <v>33.990291262135919</v>
      </c>
      <c r="Q665" t="str">
        <f t="shared" si="226"/>
        <v>Non Expense Part</v>
      </c>
    </row>
    <row r="666" spans="1:17" x14ac:dyDescent="0.35">
      <c r="A666" t="s">
        <v>582</v>
      </c>
      <c r="B666" t="s">
        <v>482</v>
      </c>
      <c r="C666" t="s">
        <v>10</v>
      </c>
      <c r="D666" t="s">
        <v>9</v>
      </c>
      <c r="E666" t="s">
        <v>483</v>
      </c>
      <c r="F666">
        <v>10</v>
      </c>
      <c r="G666">
        <v>0.78</v>
      </c>
      <c r="H666">
        <v>0</v>
      </c>
      <c r="I666" s="69">
        <v>43991</v>
      </c>
      <c r="J666" s="2">
        <f t="shared" si="219"/>
        <v>7.8000000000000007</v>
      </c>
      <c r="K666" s="3">
        <f t="shared" si="220"/>
        <v>2.1636615811373095E-2</v>
      </c>
      <c r="L666" s="4" t="str">
        <f t="shared" si="221"/>
        <v>Good Transit to CE</v>
      </c>
      <c r="M666" s="4">
        <f t="shared" ca="1" si="222"/>
        <v>980</v>
      </c>
      <c r="N666" s="5" t="str">
        <f t="shared" si="223"/>
        <v>SONIA (ISHOLA &amp; JERRY &amp; JAMIU) - (PPKs Inclusive)</v>
      </c>
      <c r="O666" s="5" t="str">
        <f t="shared" ca="1" si="224"/>
        <v>Over due</v>
      </c>
      <c r="P666" s="23">
        <f t="shared" si="225"/>
        <v>2.1636615811373092E-3</v>
      </c>
      <c r="Q666" t="str">
        <f t="shared" si="226"/>
        <v>Expense Part</v>
      </c>
    </row>
    <row r="667" spans="1:17" x14ac:dyDescent="0.35">
      <c r="A667" t="s">
        <v>582</v>
      </c>
      <c r="B667" t="s">
        <v>509</v>
      </c>
      <c r="C667" t="s">
        <v>10</v>
      </c>
      <c r="D667" t="s">
        <v>9</v>
      </c>
      <c r="E667" t="s">
        <v>510</v>
      </c>
      <c r="F667">
        <v>28</v>
      </c>
      <c r="G667">
        <v>2.11</v>
      </c>
      <c r="H667">
        <v>0</v>
      </c>
      <c r="I667" s="69">
        <v>43991</v>
      </c>
      <c r="J667" s="2">
        <f t="shared" si="219"/>
        <v>59.08</v>
      </c>
      <c r="K667" s="3">
        <f t="shared" si="220"/>
        <v>0.16388349514563105</v>
      </c>
      <c r="L667" s="4" t="str">
        <f t="shared" si="221"/>
        <v>Good Transit to CE</v>
      </c>
      <c r="M667" s="4">
        <f t="shared" ca="1" si="222"/>
        <v>980</v>
      </c>
      <c r="N667" s="5" t="str">
        <f t="shared" si="223"/>
        <v>SONIA (ISHOLA &amp; JERRY &amp; JAMIU) - (PPKs Inclusive)</v>
      </c>
      <c r="O667" s="5" t="str">
        <f t="shared" ca="1" si="224"/>
        <v>Over due</v>
      </c>
      <c r="P667" s="23">
        <f t="shared" si="225"/>
        <v>5.8529819694868234E-3</v>
      </c>
      <c r="Q667" t="str">
        <f t="shared" si="226"/>
        <v>Expense Part</v>
      </c>
    </row>
    <row r="668" spans="1:17" x14ac:dyDescent="0.35">
      <c r="A668" t="s">
        <v>582</v>
      </c>
      <c r="B668" t="s">
        <v>484</v>
      </c>
      <c r="C668" t="s">
        <v>10</v>
      </c>
      <c r="D668" t="s">
        <v>9</v>
      </c>
      <c r="E668" t="s">
        <v>485</v>
      </c>
      <c r="F668">
        <v>4</v>
      </c>
      <c r="G668">
        <v>24</v>
      </c>
      <c r="H668">
        <v>0</v>
      </c>
      <c r="I668" s="69">
        <v>43991</v>
      </c>
      <c r="J668" s="2">
        <f t="shared" si="219"/>
        <v>96</v>
      </c>
      <c r="K668" s="3">
        <f t="shared" si="220"/>
        <v>0.26629680998613037</v>
      </c>
      <c r="L668" s="4" t="str">
        <f t="shared" si="221"/>
        <v>Good Transit to CE</v>
      </c>
      <c r="M668" s="4">
        <f t="shared" ca="1" si="222"/>
        <v>980</v>
      </c>
      <c r="N668" s="5" t="str">
        <f t="shared" si="223"/>
        <v>SONIA (ISHOLA &amp; JERRY &amp; JAMIU) - (PPKs Inclusive)</v>
      </c>
      <c r="O668" s="5" t="str">
        <f t="shared" ca="1" si="224"/>
        <v>Over due</v>
      </c>
      <c r="P668" s="23">
        <f t="shared" si="225"/>
        <v>6.6574202496532592E-2</v>
      </c>
      <c r="Q668" t="str">
        <f t="shared" si="226"/>
        <v>Expense Part</v>
      </c>
    </row>
    <row r="669" spans="1:17" x14ac:dyDescent="0.35">
      <c r="A669" t="s">
        <v>582</v>
      </c>
      <c r="B669" t="s">
        <v>583</v>
      </c>
      <c r="C669" t="s">
        <v>10</v>
      </c>
      <c r="D669" t="s">
        <v>9</v>
      </c>
      <c r="E669" t="s">
        <v>584</v>
      </c>
      <c r="F669">
        <v>1</v>
      </c>
      <c r="G669">
        <v>31274.38</v>
      </c>
      <c r="H669">
        <v>0</v>
      </c>
      <c r="I669" s="69">
        <v>43991</v>
      </c>
      <c r="J669" s="2">
        <f t="shared" si="219"/>
        <v>31274.38</v>
      </c>
      <c r="K669" s="3">
        <f t="shared" si="220"/>
        <v>86.752787794729542</v>
      </c>
      <c r="L669" s="4" t="str">
        <f t="shared" si="221"/>
        <v>Good Transit to CE</v>
      </c>
      <c r="M669" s="4">
        <f t="shared" ca="1" si="222"/>
        <v>980</v>
      </c>
      <c r="N669" s="5" t="str">
        <f t="shared" si="223"/>
        <v>SONIA (ISHOLA &amp; JERRY &amp; JAMIU) - (PPKs Inclusive)</v>
      </c>
      <c r="O669" s="5" t="str">
        <f t="shared" ca="1" si="224"/>
        <v>Over due</v>
      </c>
      <c r="P669" s="23">
        <f t="shared" si="225"/>
        <v>86.752787794729542</v>
      </c>
      <c r="Q669" t="str">
        <f t="shared" si="226"/>
        <v>Non Expense Part</v>
      </c>
    </row>
    <row r="670" spans="1:17" x14ac:dyDescent="0.35">
      <c r="A670" t="s">
        <v>582</v>
      </c>
      <c r="B670" t="s">
        <v>585</v>
      </c>
      <c r="C670" t="s">
        <v>10</v>
      </c>
      <c r="D670" t="s">
        <v>9</v>
      </c>
      <c r="E670" t="s">
        <v>586</v>
      </c>
      <c r="F670">
        <v>2</v>
      </c>
      <c r="G670">
        <v>32.909999999999997</v>
      </c>
      <c r="H670">
        <v>0</v>
      </c>
      <c r="I670" s="69">
        <v>43991</v>
      </c>
      <c r="J670" s="2">
        <f t="shared" si="219"/>
        <v>65.819999999999993</v>
      </c>
      <c r="K670" s="3">
        <f t="shared" si="220"/>
        <v>0.18257975034674062</v>
      </c>
      <c r="L670" s="4" t="str">
        <f t="shared" si="221"/>
        <v>Good Transit to CE</v>
      </c>
      <c r="M670" s="4">
        <f t="shared" ca="1" si="222"/>
        <v>980</v>
      </c>
      <c r="N670" s="5" t="str">
        <f t="shared" si="223"/>
        <v>SONIA (ISHOLA &amp; JERRY &amp; JAMIU) - (PPKs Inclusive)</v>
      </c>
      <c r="O670" s="5" t="str">
        <f t="shared" ca="1" si="224"/>
        <v>Over due</v>
      </c>
      <c r="P670" s="23">
        <f t="shared" si="225"/>
        <v>9.1289875173370311E-2</v>
      </c>
      <c r="Q670" t="str">
        <f t="shared" si="226"/>
        <v>Expense Part</v>
      </c>
    </row>
    <row r="671" spans="1:17" x14ac:dyDescent="0.35">
      <c r="A671" t="s">
        <v>582</v>
      </c>
      <c r="B671" t="s">
        <v>521</v>
      </c>
      <c r="C671" t="s">
        <v>10</v>
      </c>
      <c r="D671" t="s">
        <v>9</v>
      </c>
      <c r="E671" t="s">
        <v>522</v>
      </c>
      <c r="F671">
        <v>2</v>
      </c>
      <c r="G671">
        <v>0</v>
      </c>
      <c r="H671">
        <v>0</v>
      </c>
      <c r="I671" s="69">
        <v>43991</v>
      </c>
      <c r="J671" s="2">
        <f t="shared" si="219"/>
        <v>0</v>
      </c>
      <c r="K671" s="3">
        <f t="shared" si="220"/>
        <v>0</v>
      </c>
      <c r="L671" s="4" t="str">
        <f t="shared" si="221"/>
        <v>Good Transit to CE</v>
      </c>
      <c r="M671" s="4">
        <f t="shared" ca="1" si="222"/>
        <v>980</v>
      </c>
      <c r="N671" s="5" t="str">
        <f t="shared" si="223"/>
        <v>SONIA (ISHOLA &amp; JERRY &amp; JAMIU) - (PPKs Inclusive)</v>
      </c>
      <c r="O671" s="5" t="str">
        <f t="shared" ca="1" si="224"/>
        <v>Over due</v>
      </c>
      <c r="P671" s="23">
        <f t="shared" si="225"/>
        <v>0</v>
      </c>
      <c r="Q671" t="str">
        <f t="shared" si="226"/>
        <v>Expense Part</v>
      </c>
    </row>
    <row r="672" spans="1:17" x14ac:dyDescent="0.35">
      <c r="A672" t="s">
        <v>582</v>
      </c>
      <c r="B672" t="s">
        <v>359</v>
      </c>
      <c r="C672" t="s">
        <v>10</v>
      </c>
      <c r="D672" t="s">
        <v>9</v>
      </c>
      <c r="E672" t="s">
        <v>360</v>
      </c>
      <c r="F672">
        <v>1</v>
      </c>
      <c r="G672">
        <v>0.46</v>
      </c>
      <c r="H672">
        <v>0</v>
      </c>
      <c r="I672" s="69">
        <v>43991</v>
      </c>
      <c r="J672" s="2">
        <f t="shared" si="219"/>
        <v>0.46</v>
      </c>
      <c r="K672" s="3">
        <f t="shared" si="220"/>
        <v>1.2760055478502081E-3</v>
      </c>
      <c r="L672" s="4" t="str">
        <f t="shared" si="221"/>
        <v>Good Transit to CE</v>
      </c>
      <c r="M672" s="4">
        <f t="shared" ca="1" si="222"/>
        <v>980</v>
      </c>
      <c r="N672" s="5" t="str">
        <f t="shared" si="223"/>
        <v>SONIA (ISHOLA &amp; JERRY &amp; JAMIU) - (PPKs Inclusive)</v>
      </c>
      <c r="O672" s="5" t="str">
        <f t="shared" ca="1" si="224"/>
        <v>Over due</v>
      </c>
      <c r="P672" s="23">
        <f t="shared" si="225"/>
        <v>1.2760055478502081E-3</v>
      </c>
      <c r="Q672" t="str">
        <f t="shared" si="226"/>
        <v>Expense Part</v>
      </c>
    </row>
    <row r="673" spans="1:17" x14ac:dyDescent="0.35">
      <c r="A673" t="s">
        <v>582</v>
      </c>
      <c r="B673" t="s">
        <v>431</v>
      </c>
      <c r="C673" t="s">
        <v>10</v>
      </c>
      <c r="D673" t="s">
        <v>9</v>
      </c>
      <c r="E673" t="s">
        <v>432</v>
      </c>
      <c r="F673">
        <v>100</v>
      </c>
      <c r="G673">
        <v>16.71</v>
      </c>
      <c r="H673">
        <v>0</v>
      </c>
      <c r="I673" s="69">
        <v>43991</v>
      </c>
      <c r="J673" s="2">
        <f t="shared" si="219"/>
        <v>1671</v>
      </c>
      <c r="K673" s="3">
        <f t="shared" si="220"/>
        <v>4.6352288488210815</v>
      </c>
      <c r="L673" s="4" t="str">
        <f t="shared" si="221"/>
        <v>Good Transit to CE</v>
      </c>
      <c r="M673" s="4">
        <f t="shared" ca="1" si="222"/>
        <v>980</v>
      </c>
      <c r="N673" s="5" t="str">
        <f t="shared" si="223"/>
        <v>SONIA (ISHOLA &amp; JERRY &amp; JAMIU) - (PPKs Inclusive)</v>
      </c>
      <c r="O673" s="5" t="str">
        <f t="shared" ca="1" si="224"/>
        <v>Over due</v>
      </c>
      <c r="P673" s="23">
        <f t="shared" si="225"/>
        <v>4.6352288488210817E-2</v>
      </c>
      <c r="Q673" t="str">
        <f t="shared" si="226"/>
        <v>Expense Part</v>
      </c>
    </row>
    <row r="674" spans="1:17" x14ac:dyDescent="0.35">
      <c r="A674" t="s">
        <v>582</v>
      </c>
      <c r="B674" t="s">
        <v>370</v>
      </c>
      <c r="C674" t="s">
        <v>10</v>
      </c>
      <c r="D674" t="s">
        <v>9</v>
      </c>
      <c r="E674" t="s">
        <v>371</v>
      </c>
      <c r="F674">
        <v>100</v>
      </c>
      <c r="G674">
        <v>0</v>
      </c>
      <c r="H674">
        <v>0</v>
      </c>
      <c r="I674" s="69">
        <v>43991</v>
      </c>
      <c r="J674" s="2">
        <f t="shared" si="219"/>
        <v>0</v>
      </c>
      <c r="K674" s="3">
        <f t="shared" si="220"/>
        <v>0</v>
      </c>
      <c r="L674" s="4" t="str">
        <f t="shared" si="221"/>
        <v>Good Transit to CE</v>
      </c>
      <c r="M674" s="4">
        <f t="shared" ca="1" si="222"/>
        <v>980</v>
      </c>
      <c r="N674" s="5" t="str">
        <f t="shared" si="223"/>
        <v>SONIA (ISHOLA &amp; JERRY &amp; JAMIU) - (PPKs Inclusive)</v>
      </c>
      <c r="O674" s="5" t="str">
        <f t="shared" ca="1" si="224"/>
        <v>Over due</v>
      </c>
      <c r="P674" s="23">
        <f t="shared" si="225"/>
        <v>0</v>
      </c>
      <c r="Q674" t="str">
        <f t="shared" si="226"/>
        <v>Expense Part</v>
      </c>
    </row>
    <row r="675" spans="1:17" x14ac:dyDescent="0.35">
      <c r="A675" t="s">
        <v>582</v>
      </c>
      <c r="B675" t="s">
        <v>587</v>
      </c>
      <c r="C675" t="s">
        <v>10</v>
      </c>
      <c r="D675" t="s">
        <v>9</v>
      </c>
      <c r="E675" t="s">
        <v>588</v>
      </c>
      <c r="F675">
        <v>4</v>
      </c>
      <c r="G675">
        <v>3.12</v>
      </c>
      <c r="H675">
        <v>0</v>
      </c>
      <c r="I675" s="69">
        <v>43991</v>
      </c>
      <c r="J675" s="2">
        <f t="shared" si="219"/>
        <v>12.48</v>
      </c>
      <c r="K675" s="3">
        <f t="shared" si="220"/>
        <v>3.4618585298196947E-2</v>
      </c>
      <c r="L675" s="4" t="str">
        <f t="shared" si="221"/>
        <v>Good Transit to CE</v>
      </c>
      <c r="M675" s="4">
        <f t="shared" ca="1" si="222"/>
        <v>980</v>
      </c>
      <c r="N675" s="5" t="str">
        <f t="shared" si="223"/>
        <v>SONIA (ISHOLA &amp; JERRY &amp; JAMIU) - (PPKs Inclusive)</v>
      </c>
      <c r="O675" s="5" t="str">
        <f t="shared" ca="1" si="224"/>
        <v>Over due</v>
      </c>
      <c r="P675" s="23">
        <f t="shared" si="225"/>
        <v>8.6546463245492367E-3</v>
      </c>
      <c r="Q675" t="str">
        <f t="shared" si="226"/>
        <v>Expense Part</v>
      </c>
    </row>
    <row r="676" spans="1:17" x14ac:dyDescent="0.35">
      <c r="A676" t="s">
        <v>582</v>
      </c>
      <c r="B676" t="s">
        <v>168</v>
      </c>
      <c r="C676" t="s">
        <v>10</v>
      </c>
      <c r="D676" t="s">
        <v>9</v>
      </c>
      <c r="E676" t="s">
        <v>101</v>
      </c>
      <c r="F676">
        <v>3</v>
      </c>
      <c r="G676">
        <v>33.51</v>
      </c>
      <c r="H676">
        <v>0</v>
      </c>
      <c r="I676" s="69">
        <v>43991</v>
      </c>
      <c r="J676" s="2">
        <f t="shared" si="219"/>
        <v>100.53</v>
      </c>
      <c r="K676" s="3">
        <f t="shared" si="220"/>
        <v>0.27886269070735092</v>
      </c>
      <c r="L676" s="4" t="str">
        <f t="shared" si="221"/>
        <v>Good Transit to CE</v>
      </c>
      <c r="M676" s="4">
        <f t="shared" ca="1" si="222"/>
        <v>980</v>
      </c>
      <c r="N676" s="5" t="str">
        <f t="shared" si="223"/>
        <v>SONIA (ISHOLA &amp; JERRY &amp; JAMIU) - (PPKs Inclusive)</v>
      </c>
      <c r="O676" s="5" t="str">
        <f t="shared" ca="1" si="224"/>
        <v>Over due</v>
      </c>
      <c r="P676" s="23">
        <f t="shared" si="225"/>
        <v>9.2954230235783628E-2</v>
      </c>
      <c r="Q676" t="str">
        <f t="shared" si="226"/>
        <v>Expense Part</v>
      </c>
    </row>
    <row r="677" spans="1:17" x14ac:dyDescent="0.35">
      <c r="A677" t="s">
        <v>582</v>
      </c>
      <c r="B677" t="s">
        <v>506</v>
      </c>
      <c r="C677" t="s">
        <v>10</v>
      </c>
      <c r="D677" t="s">
        <v>9</v>
      </c>
      <c r="E677" t="s">
        <v>507</v>
      </c>
      <c r="F677">
        <v>8</v>
      </c>
      <c r="G677">
        <v>1.91</v>
      </c>
      <c r="H677">
        <v>0</v>
      </c>
      <c r="I677" s="69">
        <v>43991</v>
      </c>
      <c r="J677" s="2">
        <f t="shared" si="219"/>
        <v>15.28</v>
      </c>
      <c r="K677" s="3">
        <f t="shared" si="220"/>
        <v>4.238557558945908E-2</v>
      </c>
      <c r="L677" s="4" t="str">
        <f t="shared" si="221"/>
        <v>Good Transit to CE</v>
      </c>
      <c r="M677" s="4">
        <f t="shared" ca="1" si="222"/>
        <v>980</v>
      </c>
      <c r="N677" s="5" t="str">
        <f t="shared" si="223"/>
        <v>SONIA (ISHOLA &amp; JERRY &amp; JAMIU) - (PPKs Inclusive)</v>
      </c>
      <c r="O677" s="5" t="str">
        <f t="shared" ca="1" si="224"/>
        <v>Over due</v>
      </c>
      <c r="P677" s="23">
        <f t="shared" si="225"/>
        <v>5.2981969486823851E-3</v>
      </c>
      <c r="Q677" t="str">
        <f t="shared" si="226"/>
        <v>Expense Part</v>
      </c>
    </row>
    <row r="678" spans="1:17" x14ac:dyDescent="0.35">
      <c r="A678" t="s">
        <v>582</v>
      </c>
      <c r="B678" t="s">
        <v>589</v>
      </c>
      <c r="C678" t="s">
        <v>10</v>
      </c>
      <c r="D678" t="s">
        <v>9</v>
      </c>
      <c r="E678" t="s">
        <v>590</v>
      </c>
      <c r="F678">
        <v>4</v>
      </c>
      <c r="G678">
        <v>0.14000000000000001</v>
      </c>
      <c r="H678">
        <v>0</v>
      </c>
      <c r="I678" s="69">
        <v>43991</v>
      </c>
      <c r="J678" s="2">
        <f t="shared" si="219"/>
        <v>0.56000000000000005</v>
      </c>
      <c r="K678" s="3">
        <f t="shared" si="220"/>
        <v>1.5533980582524273E-3</v>
      </c>
      <c r="L678" s="4" t="str">
        <f t="shared" si="221"/>
        <v>Good Transit to CE</v>
      </c>
      <c r="M678" s="4">
        <f t="shared" ca="1" si="222"/>
        <v>980</v>
      </c>
      <c r="N678" s="5" t="str">
        <f t="shared" si="223"/>
        <v>SONIA (ISHOLA &amp; JERRY &amp; JAMIU) - (PPKs Inclusive)</v>
      </c>
      <c r="O678" s="5" t="str">
        <f t="shared" ca="1" si="224"/>
        <v>Over due</v>
      </c>
      <c r="P678" s="23">
        <f t="shared" si="225"/>
        <v>3.8834951456310682E-4</v>
      </c>
      <c r="Q678" t="str">
        <f t="shared" si="226"/>
        <v>Expense Part</v>
      </c>
    </row>
    <row r="679" spans="1:17" x14ac:dyDescent="0.35">
      <c r="A679" t="s">
        <v>582</v>
      </c>
      <c r="B679" t="s">
        <v>538</v>
      </c>
      <c r="C679" t="s">
        <v>10</v>
      </c>
      <c r="D679" t="s">
        <v>9</v>
      </c>
      <c r="E679" t="s">
        <v>539</v>
      </c>
      <c r="F679">
        <v>7</v>
      </c>
      <c r="G679">
        <v>8.68</v>
      </c>
      <c r="H679">
        <v>0</v>
      </c>
      <c r="I679" s="69">
        <v>43991</v>
      </c>
      <c r="J679" s="2">
        <f t="shared" si="219"/>
        <v>60.76</v>
      </c>
      <c r="K679" s="3">
        <f t="shared" si="220"/>
        <v>0.16854368932038835</v>
      </c>
      <c r="L679" s="4" t="str">
        <f t="shared" si="221"/>
        <v>Good Transit to CE</v>
      </c>
      <c r="M679" s="4">
        <f t="shared" ca="1" si="222"/>
        <v>980</v>
      </c>
      <c r="N679" s="5" t="str">
        <f t="shared" si="223"/>
        <v>SONIA (ISHOLA &amp; JERRY &amp; JAMIU) - (PPKs Inclusive)</v>
      </c>
      <c r="O679" s="5" t="str">
        <f t="shared" ca="1" si="224"/>
        <v>Over due</v>
      </c>
      <c r="P679" s="23">
        <f t="shared" si="225"/>
        <v>2.4077669902912619E-2</v>
      </c>
      <c r="Q679" t="str">
        <f t="shared" si="226"/>
        <v>Expense Part</v>
      </c>
    </row>
    <row r="680" spans="1:17" x14ac:dyDescent="0.35">
      <c r="A680" t="s">
        <v>582</v>
      </c>
      <c r="B680" t="s">
        <v>361</v>
      </c>
      <c r="C680" t="s">
        <v>10</v>
      </c>
      <c r="D680" t="s">
        <v>9</v>
      </c>
      <c r="E680" t="s">
        <v>362</v>
      </c>
      <c r="F680">
        <v>20</v>
      </c>
      <c r="G680">
        <v>26.76</v>
      </c>
      <c r="H680">
        <v>0</v>
      </c>
      <c r="I680" s="69">
        <v>43991</v>
      </c>
      <c r="J680" s="2">
        <f t="shared" si="219"/>
        <v>535.20000000000005</v>
      </c>
      <c r="K680" s="3">
        <f t="shared" si="220"/>
        <v>1.4846047156726769</v>
      </c>
      <c r="L680" s="4" t="str">
        <f t="shared" si="221"/>
        <v>Good Transit to CE</v>
      </c>
      <c r="M680" s="4">
        <f t="shared" ca="1" si="222"/>
        <v>980</v>
      </c>
      <c r="N680" s="5" t="str">
        <f t="shared" si="223"/>
        <v>SONIA (ISHOLA &amp; JERRY &amp; JAMIU) - (PPKs Inclusive)</v>
      </c>
      <c r="O680" s="5" t="str">
        <f t="shared" ca="1" si="224"/>
        <v>Over due</v>
      </c>
      <c r="P680" s="23">
        <f t="shared" si="225"/>
        <v>7.4230235783633844E-2</v>
      </c>
      <c r="Q680" t="str">
        <f t="shared" si="226"/>
        <v>Expense Part</v>
      </c>
    </row>
    <row r="681" spans="1:17" x14ac:dyDescent="0.35">
      <c r="A681" t="s">
        <v>582</v>
      </c>
      <c r="B681" t="s">
        <v>167</v>
      </c>
      <c r="C681" t="s">
        <v>10</v>
      </c>
      <c r="D681" t="s">
        <v>9</v>
      </c>
      <c r="E681" t="s">
        <v>99</v>
      </c>
      <c r="F681">
        <v>1</v>
      </c>
      <c r="G681">
        <v>2.08</v>
      </c>
      <c r="H681">
        <v>0</v>
      </c>
      <c r="I681" s="69">
        <v>43991</v>
      </c>
      <c r="J681" s="2">
        <f t="shared" si="219"/>
        <v>2.08</v>
      </c>
      <c r="K681" s="3">
        <f t="shared" si="220"/>
        <v>5.7697642163661586E-3</v>
      </c>
      <c r="L681" s="4" t="str">
        <f t="shared" si="221"/>
        <v>Good Transit to CE</v>
      </c>
      <c r="M681" s="4">
        <f t="shared" ca="1" si="222"/>
        <v>980</v>
      </c>
      <c r="N681" s="5" t="str">
        <f t="shared" si="223"/>
        <v>SONIA (ISHOLA &amp; JERRY &amp; JAMIU) - (PPKs Inclusive)</v>
      </c>
      <c r="O681" s="5" t="str">
        <f t="shared" ca="1" si="224"/>
        <v>Over due</v>
      </c>
      <c r="P681" s="23">
        <f t="shared" si="225"/>
        <v>5.7697642163661586E-3</v>
      </c>
      <c r="Q681" t="str">
        <f t="shared" si="226"/>
        <v>Expense Part</v>
      </c>
    </row>
    <row r="682" spans="1:17" x14ac:dyDescent="0.35">
      <c r="A682" t="s">
        <v>582</v>
      </c>
      <c r="B682" t="s">
        <v>591</v>
      </c>
      <c r="C682" t="s">
        <v>10</v>
      </c>
      <c r="D682" t="s">
        <v>9</v>
      </c>
      <c r="E682" t="s">
        <v>592</v>
      </c>
      <c r="F682">
        <v>4</v>
      </c>
      <c r="G682">
        <v>4.57</v>
      </c>
      <c r="H682">
        <v>0</v>
      </c>
      <c r="I682" s="69">
        <v>43991</v>
      </c>
      <c r="J682" s="2">
        <f t="shared" si="219"/>
        <v>18.28</v>
      </c>
      <c r="K682" s="3">
        <f t="shared" si="220"/>
        <v>5.0707350901525665E-2</v>
      </c>
      <c r="L682" s="4" t="str">
        <f t="shared" si="221"/>
        <v>Good Transit to CE</v>
      </c>
      <c r="M682" s="4">
        <f t="shared" ca="1" si="222"/>
        <v>980</v>
      </c>
      <c r="N682" s="5" t="str">
        <f t="shared" si="223"/>
        <v>SONIA (ISHOLA &amp; JERRY &amp; JAMIU) - (PPKs Inclusive)</v>
      </c>
      <c r="O682" s="5" t="str">
        <f t="shared" ca="1" si="224"/>
        <v>Over due</v>
      </c>
      <c r="P682" s="23">
        <f t="shared" si="225"/>
        <v>1.2676837725381416E-2</v>
      </c>
      <c r="Q682" t="str">
        <f t="shared" si="226"/>
        <v>Expense Part</v>
      </c>
    </row>
    <row r="683" spans="1:17" x14ac:dyDescent="0.35">
      <c r="A683" t="s">
        <v>582</v>
      </c>
      <c r="B683" t="s">
        <v>169</v>
      </c>
      <c r="C683" t="s">
        <v>10</v>
      </c>
      <c r="D683" t="s">
        <v>9</v>
      </c>
      <c r="E683" t="s">
        <v>103</v>
      </c>
      <c r="F683">
        <v>3</v>
      </c>
      <c r="G683">
        <v>65.36</v>
      </c>
      <c r="H683">
        <v>0</v>
      </c>
      <c r="I683" s="69">
        <v>43991</v>
      </c>
      <c r="J683" s="2">
        <f t="shared" si="219"/>
        <v>196.07999999999998</v>
      </c>
      <c r="K683" s="3">
        <f t="shared" si="220"/>
        <v>0.54391123439667122</v>
      </c>
      <c r="L683" s="4" t="str">
        <f t="shared" si="221"/>
        <v>Good Transit to CE</v>
      </c>
      <c r="M683" s="4">
        <f t="shared" ca="1" si="222"/>
        <v>980</v>
      </c>
      <c r="N683" s="5" t="str">
        <f t="shared" si="223"/>
        <v>SONIA (ISHOLA &amp; JERRY &amp; JAMIU) - (PPKs Inclusive)</v>
      </c>
      <c r="O683" s="5" t="str">
        <f t="shared" ca="1" si="224"/>
        <v>Over due</v>
      </c>
      <c r="P683" s="23">
        <f t="shared" si="225"/>
        <v>0.18130374479889041</v>
      </c>
      <c r="Q683" t="str">
        <f t="shared" si="226"/>
        <v>Expense Part</v>
      </c>
    </row>
    <row r="684" spans="1:17" x14ac:dyDescent="0.35">
      <c r="A684" t="s">
        <v>582</v>
      </c>
      <c r="B684" t="s">
        <v>593</v>
      </c>
      <c r="C684" t="s">
        <v>10</v>
      </c>
      <c r="D684" t="s">
        <v>9</v>
      </c>
      <c r="E684" t="s">
        <v>594</v>
      </c>
      <c r="F684">
        <v>8</v>
      </c>
      <c r="G684">
        <v>2.19</v>
      </c>
      <c r="H684">
        <v>0</v>
      </c>
      <c r="I684" s="10">
        <v>43991</v>
      </c>
      <c r="J684" s="2">
        <f t="shared" ref="J684:J747" si="227">F684*G684</f>
        <v>17.52</v>
      </c>
      <c r="K684" s="3">
        <f t="shared" ref="K684:K747" si="228">IF(J684="",(H684/$F$10),((J684+H684)/$F$10))</f>
        <v>4.8599167822468793E-2</v>
      </c>
      <c r="L684" s="4" t="str">
        <f t="shared" ref="L684:L747" si="229">IF(A684="","",IF(LEFT(A684,1)="T","Good Transit to CE",IF(LEFT(A684,4)="DEF4","Defective From FSL to Log",IF(LEFT(A684,2)="00","FSL to FSL",IF(OR(LEFT(A684,1)="0",LEFT(A684,1)="O"),"OBF - CE transit to Log",IF(LEFT(A684,1)="D","Defective CE Transit to Log",IF(LEFT(A684,1)="G","Good CE transit to Log",IF(A684="WH1","NTS - FSL to Log","FSL to FSL"))))))))</f>
        <v>Good Transit to CE</v>
      </c>
      <c r="M684" s="4">
        <f t="shared" ref="M684:M747" ca="1" si="230">IF(I684="","",TODAY()-I684)</f>
        <v>980</v>
      </c>
      <c r="N684" s="5" t="str">
        <f t="shared" ref="N684:N747" si="231">IF(L684="","",VLOOKUP(L684,$B$2:$E$8,4,0))</f>
        <v>SONIA (ISHOLA &amp; JERRY &amp; JAMIU) - (PPKs Inclusive)</v>
      </c>
      <c r="O684" s="5" t="str">
        <f t="shared" ref="O684:O747" ca="1" si="232">IF(B684="","",IF(AND(L684="FSL to FSL",M684&lt;=3),"Within Aging",IF(AND(L684="NTS - FSL to Log",M684&lt;=3),"Within Aging",IF(AND(L684="Defective From FSL to Log",M684&lt;=3),"Within Aging",IF(AND(L684="Defective CE Transit to Log",M684&lt;=7),"Within Aging",IF(AND(L684="OBF - CE transit to Log",M684&lt;=7),"Within Aging",IF(AND(L684="Good CE transit to Log",L684&lt;=3),"Within Aging",IF(AND(L684="Good Transit to CE",L684&lt;=3),"Within Aging","Over due"))))))))</f>
        <v>Over due</v>
      </c>
      <c r="P684" s="23">
        <f t="shared" ref="P684:P747" si="233">G684/F$10</f>
        <v>6.0748959778085991E-3</v>
      </c>
      <c r="Q684" t="str">
        <f t="shared" ref="Q684:Q747" si="234">IF(AND(C684="N",P684&lt;=5),"Expense Part","Non Expense Part")</f>
        <v>Expense Part</v>
      </c>
    </row>
    <row r="685" spans="1:17" x14ac:dyDescent="0.35">
      <c r="A685" t="s">
        <v>582</v>
      </c>
      <c r="B685" t="s">
        <v>162</v>
      </c>
      <c r="C685" t="s">
        <v>10</v>
      </c>
      <c r="D685" t="s">
        <v>9</v>
      </c>
      <c r="E685" t="s">
        <v>96</v>
      </c>
      <c r="F685">
        <v>1</v>
      </c>
      <c r="G685">
        <v>11046.78</v>
      </c>
      <c r="H685">
        <v>0</v>
      </c>
      <c r="I685" s="10">
        <v>43991</v>
      </c>
      <c r="J685" s="2">
        <f t="shared" si="227"/>
        <v>11046.78</v>
      </c>
      <c r="K685" s="3">
        <f t="shared" si="228"/>
        <v>30.642940360610265</v>
      </c>
      <c r="L685" s="4" t="str">
        <f t="shared" si="229"/>
        <v>Good Transit to CE</v>
      </c>
      <c r="M685" s="4">
        <f t="shared" ca="1" si="230"/>
        <v>980</v>
      </c>
      <c r="N685" s="5" t="str">
        <f t="shared" si="231"/>
        <v>SONIA (ISHOLA &amp; JERRY &amp; JAMIU) - (PPKs Inclusive)</v>
      </c>
      <c r="O685" s="5" t="str">
        <f t="shared" ca="1" si="232"/>
        <v>Over due</v>
      </c>
      <c r="P685" s="23">
        <f t="shared" si="233"/>
        <v>30.642940360610265</v>
      </c>
      <c r="Q685" t="str">
        <f t="shared" si="234"/>
        <v>Non Expense Part</v>
      </c>
    </row>
    <row r="686" spans="1:17" x14ac:dyDescent="0.35">
      <c r="A686" t="s">
        <v>582</v>
      </c>
      <c r="B686" t="s">
        <v>595</v>
      </c>
      <c r="C686" t="s">
        <v>10</v>
      </c>
      <c r="D686" t="s">
        <v>9</v>
      </c>
      <c r="E686" t="s">
        <v>596</v>
      </c>
      <c r="F686">
        <v>2</v>
      </c>
      <c r="G686">
        <v>0</v>
      </c>
      <c r="H686">
        <v>0</v>
      </c>
      <c r="I686" s="10">
        <v>43991</v>
      </c>
      <c r="J686" s="2">
        <f t="shared" si="227"/>
        <v>0</v>
      </c>
      <c r="K686" s="3">
        <f t="shared" si="228"/>
        <v>0</v>
      </c>
      <c r="L686" s="4" t="str">
        <f t="shared" si="229"/>
        <v>Good Transit to CE</v>
      </c>
      <c r="M686" s="4">
        <f t="shared" ca="1" si="230"/>
        <v>980</v>
      </c>
      <c r="N686" s="5" t="str">
        <f t="shared" si="231"/>
        <v>SONIA (ISHOLA &amp; JERRY &amp; JAMIU) - (PPKs Inclusive)</v>
      </c>
      <c r="O686" s="5" t="str">
        <f t="shared" ca="1" si="232"/>
        <v>Over due</v>
      </c>
      <c r="P686" s="23">
        <f t="shared" si="233"/>
        <v>0</v>
      </c>
      <c r="Q686" t="str">
        <f t="shared" si="234"/>
        <v>Expense Part</v>
      </c>
    </row>
    <row r="687" spans="1:17" x14ac:dyDescent="0.35">
      <c r="A687" t="s">
        <v>582</v>
      </c>
      <c r="B687" t="s">
        <v>512</v>
      </c>
      <c r="C687" t="s">
        <v>10</v>
      </c>
      <c r="D687" t="s">
        <v>9</v>
      </c>
      <c r="E687" t="s">
        <v>513</v>
      </c>
      <c r="F687">
        <v>4</v>
      </c>
      <c r="G687">
        <v>21.51</v>
      </c>
      <c r="H687">
        <v>0</v>
      </c>
      <c r="I687" s="10">
        <v>43991</v>
      </c>
      <c r="J687" s="2">
        <f t="shared" si="227"/>
        <v>86.04</v>
      </c>
      <c r="K687" s="3">
        <f t="shared" si="228"/>
        <v>0.23866851595006935</v>
      </c>
      <c r="L687" s="4" t="str">
        <f t="shared" si="229"/>
        <v>Good Transit to CE</v>
      </c>
      <c r="M687" s="4">
        <f t="shared" ca="1" si="230"/>
        <v>980</v>
      </c>
      <c r="N687" s="5" t="str">
        <f t="shared" si="231"/>
        <v>SONIA (ISHOLA &amp; JERRY &amp; JAMIU) - (PPKs Inclusive)</v>
      </c>
      <c r="O687" s="5" t="str">
        <f t="shared" ca="1" si="232"/>
        <v>Over due</v>
      </c>
      <c r="P687" s="23">
        <f t="shared" si="233"/>
        <v>5.9667128987517339E-2</v>
      </c>
      <c r="Q687" t="str">
        <f t="shared" si="234"/>
        <v>Expense Part</v>
      </c>
    </row>
    <row r="688" spans="1:17" x14ac:dyDescent="0.35">
      <c r="A688" t="s">
        <v>582</v>
      </c>
      <c r="B688" t="s">
        <v>159</v>
      </c>
      <c r="C688" t="s">
        <v>10</v>
      </c>
      <c r="D688" t="s">
        <v>9</v>
      </c>
      <c r="E688" t="s">
        <v>91</v>
      </c>
      <c r="F688">
        <v>8</v>
      </c>
      <c r="G688">
        <v>283.07</v>
      </c>
      <c r="H688">
        <v>0</v>
      </c>
      <c r="I688" s="10">
        <v>43991</v>
      </c>
      <c r="J688" s="2">
        <f t="shared" si="227"/>
        <v>2264.56</v>
      </c>
      <c r="K688" s="3">
        <f t="shared" si="228"/>
        <v>6.2817198335644937</v>
      </c>
      <c r="L688" s="4" t="str">
        <f t="shared" si="229"/>
        <v>Good Transit to CE</v>
      </c>
      <c r="M688" s="4">
        <f t="shared" ca="1" si="230"/>
        <v>980</v>
      </c>
      <c r="N688" s="5" t="str">
        <f t="shared" si="231"/>
        <v>SONIA (ISHOLA &amp; JERRY &amp; JAMIU) - (PPKs Inclusive)</v>
      </c>
      <c r="O688" s="5" t="str">
        <f t="shared" ca="1" si="232"/>
        <v>Over due</v>
      </c>
      <c r="P688" s="23">
        <f t="shared" si="233"/>
        <v>0.78521497919556171</v>
      </c>
      <c r="Q688" t="str">
        <f t="shared" si="234"/>
        <v>Expense Part</v>
      </c>
    </row>
    <row r="689" spans="1:17" x14ac:dyDescent="0.35">
      <c r="A689" t="s">
        <v>582</v>
      </c>
      <c r="B689" t="s">
        <v>597</v>
      </c>
      <c r="C689" t="s">
        <v>10</v>
      </c>
      <c r="D689" t="s">
        <v>9</v>
      </c>
      <c r="E689" t="s">
        <v>598</v>
      </c>
      <c r="F689">
        <v>1</v>
      </c>
      <c r="G689">
        <v>12.52</v>
      </c>
      <c r="H689">
        <v>0</v>
      </c>
      <c r="I689" s="10">
        <v>43991</v>
      </c>
      <c r="J689" s="2">
        <f t="shared" si="227"/>
        <v>12.52</v>
      </c>
      <c r="K689" s="3">
        <f t="shared" si="228"/>
        <v>3.4729542302357835E-2</v>
      </c>
      <c r="L689" s="4" t="str">
        <f t="shared" si="229"/>
        <v>Good Transit to CE</v>
      </c>
      <c r="M689" s="4">
        <f t="shared" ca="1" si="230"/>
        <v>980</v>
      </c>
      <c r="N689" s="5" t="str">
        <f t="shared" si="231"/>
        <v>SONIA (ISHOLA &amp; JERRY &amp; JAMIU) - (PPKs Inclusive)</v>
      </c>
      <c r="O689" s="5" t="str">
        <f t="shared" ca="1" si="232"/>
        <v>Over due</v>
      </c>
      <c r="P689" s="23">
        <f t="shared" si="233"/>
        <v>3.4729542302357835E-2</v>
      </c>
      <c r="Q689" t="str">
        <f t="shared" si="234"/>
        <v>Expense Part</v>
      </c>
    </row>
    <row r="690" spans="1:17" x14ac:dyDescent="0.35">
      <c r="A690" t="s">
        <v>582</v>
      </c>
      <c r="B690" t="s">
        <v>511</v>
      </c>
      <c r="C690" t="s">
        <v>10</v>
      </c>
      <c r="D690" t="s">
        <v>9</v>
      </c>
      <c r="E690" t="s">
        <v>418</v>
      </c>
      <c r="F690">
        <v>2</v>
      </c>
      <c r="G690">
        <v>5.86</v>
      </c>
      <c r="H690">
        <v>0</v>
      </c>
      <c r="I690" s="10">
        <v>43991</v>
      </c>
      <c r="J690" s="2">
        <f t="shared" si="227"/>
        <v>11.72</v>
      </c>
      <c r="K690" s="3">
        <f t="shared" si="228"/>
        <v>3.2510402219140082E-2</v>
      </c>
      <c r="L690" s="4" t="str">
        <f t="shared" si="229"/>
        <v>Good Transit to CE</v>
      </c>
      <c r="M690" s="4">
        <f t="shared" ca="1" si="230"/>
        <v>980</v>
      </c>
      <c r="N690" s="5" t="str">
        <f t="shared" si="231"/>
        <v>SONIA (ISHOLA &amp; JERRY &amp; JAMIU) - (PPKs Inclusive)</v>
      </c>
      <c r="O690" s="5" t="str">
        <f t="shared" ca="1" si="232"/>
        <v>Over due</v>
      </c>
      <c r="P690" s="23">
        <f t="shared" si="233"/>
        <v>1.6255201109570041E-2</v>
      </c>
      <c r="Q690" t="str">
        <f t="shared" si="234"/>
        <v>Expense Part</v>
      </c>
    </row>
    <row r="691" spans="1:17" x14ac:dyDescent="0.35">
      <c r="A691" t="s">
        <v>582</v>
      </c>
      <c r="B691" t="s">
        <v>148</v>
      </c>
      <c r="C691" t="s">
        <v>10</v>
      </c>
      <c r="D691" t="s">
        <v>9</v>
      </c>
      <c r="E691" t="s">
        <v>21</v>
      </c>
      <c r="F691">
        <v>1</v>
      </c>
      <c r="G691">
        <v>21891.31</v>
      </c>
      <c r="H691">
        <v>0</v>
      </c>
      <c r="I691" s="10">
        <v>43991</v>
      </c>
      <c r="J691" s="2">
        <f t="shared" si="227"/>
        <v>21891.31</v>
      </c>
      <c r="K691" s="3">
        <f t="shared" si="228"/>
        <v>60.724854368932043</v>
      </c>
      <c r="L691" s="4" t="str">
        <f t="shared" si="229"/>
        <v>Good Transit to CE</v>
      </c>
      <c r="M691" s="4">
        <f t="shared" ca="1" si="230"/>
        <v>980</v>
      </c>
      <c r="N691" s="5" t="str">
        <f t="shared" si="231"/>
        <v>SONIA (ISHOLA &amp; JERRY &amp; JAMIU) - (PPKs Inclusive)</v>
      </c>
      <c r="O691" s="5" t="str">
        <f t="shared" ca="1" si="232"/>
        <v>Over due</v>
      </c>
      <c r="P691" s="23">
        <f t="shared" si="233"/>
        <v>60.724854368932043</v>
      </c>
      <c r="Q691" t="str">
        <f t="shared" si="234"/>
        <v>Non Expense Part</v>
      </c>
    </row>
    <row r="692" spans="1:17" x14ac:dyDescent="0.35">
      <c r="A692" t="s">
        <v>582</v>
      </c>
      <c r="B692" t="s">
        <v>363</v>
      </c>
      <c r="C692" t="s">
        <v>10</v>
      </c>
      <c r="D692" t="s">
        <v>9</v>
      </c>
      <c r="E692" t="s">
        <v>364</v>
      </c>
      <c r="F692">
        <v>4</v>
      </c>
      <c r="G692">
        <v>6.11</v>
      </c>
      <c r="H692">
        <v>0</v>
      </c>
      <c r="I692" s="10">
        <v>43991</v>
      </c>
      <c r="J692" s="2">
        <f t="shared" si="227"/>
        <v>24.44</v>
      </c>
      <c r="K692" s="3">
        <f t="shared" si="228"/>
        <v>6.7794729542302368E-2</v>
      </c>
      <c r="L692" s="4" t="str">
        <f t="shared" si="229"/>
        <v>Good Transit to CE</v>
      </c>
      <c r="M692" s="4">
        <f t="shared" ca="1" si="230"/>
        <v>980</v>
      </c>
      <c r="N692" s="5" t="str">
        <f t="shared" si="231"/>
        <v>SONIA (ISHOLA &amp; JERRY &amp; JAMIU) - (PPKs Inclusive)</v>
      </c>
      <c r="O692" s="5" t="str">
        <f t="shared" ca="1" si="232"/>
        <v>Over due</v>
      </c>
      <c r="P692" s="23">
        <f t="shared" si="233"/>
        <v>1.6948682385575592E-2</v>
      </c>
      <c r="Q692" t="str">
        <f t="shared" si="234"/>
        <v>Expense Part</v>
      </c>
    </row>
    <row r="693" spans="1:17" x14ac:dyDescent="0.35">
      <c r="A693" t="s">
        <v>582</v>
      </c>
      <c r="B693" t="s">
        <v>374</v>
      </c>
      <c r="C693" t="s">
        <v>10</v>
      </c>
      <c r="D693" t="s">
        <v>9</v>
      </c>
      <c r="E693" t="s">
        <v>375</v>
      </c>
      <c r="F693">
        <v>2</v>
      </c>
      <c r="G693">
        <v>2137.73</v>
      </c>
      <c r="H693">
        <v>0</v>
      </c>
      <c r="I693" s="10">
        <v>43991</v>
      </c>
      <c r="J693" s="2">
        <f t="shared" si="227"/>
        <v>4275.46</v>
      </c>
      <c r="K693" s="3">
        <f t="shared" si="228"/>
        <v>11.859805825242718</v>
      </c>
      <c r="L693" s="4" t="str">
        <f t="shared" si="229"/>
        <v>Good Transit to CE</v>
      </c>
      <c r="M693" s="4">
        <f t="shared" ca="1" si="230"/>
        <v>980</v>
      </c>
      <c r="N693" s="5" t="str">
        <f t="shared" si="231"/>
        <v>SONIA (ISHOLA &amp; JERRY &amp; JAMIU) - (PPKs Inclusive)</v>
      </c>
      <c r="O693" s="5" t="str">
        <f t="shared" ca="1" si="232"/>
        <v>Over due</v>
      </c>
      <c r="P693" s="23">
        <f t="shared" si="233"/>
        <v>5.9299029126213592</v>
      </c>
      <c r="Q693" t="str">
        <f t="shared" si="234"/>
        <v>Non Expense Part</v>
      </c>
    </row>
    <row r="694" spans="1:17" x14ac:dyDescent="0.35">
      <c r="A694" t="s">
        <v>582</v>
      </c>
      <c r="B694" t="s">
        <v>470</v>
      </c>
      <c r="C694" t="s">
        <v>10</v>
      </c>
      <c r="D694" t="s">
        <v>9</v>
      </c>
      <c r="E694" t="s">
        <v>471</v>
      </c>
      <c r="F694">
        <v>2</v>
      </c>
      <c r="G694">
        <v>8149.55</v>
      </c>
      <c r="H694">
        <v>0</v>
      </c>
      <c r="I694" s="10">
        <v>43990</v>
      </c>
      <c r="J694" s="2">
        <f t="shared" si="227"/>
        <v>16299.1</v>
      </c>
      <c r="K694" s="3">
        <f t="shared" si="228"/>
        <v>45.2124826629681</v>
      </c>
      <c r="L694" s="4" t="str">
        <f t="shared" si="229"/>
        <v>Good Transit to CE</v>
      </c>
      <c r="M694" s="4">
        <f t="shared" ca="1" si="230"/>
        <v>981</v>
      </c>
      <c r="N694" s="5" t="str">
        <f t="shared" si="231"/>
        <v>SONIA (ISHOLA &amp; JERRY &amp; JAMIU) - (PPKs Inclusive)</v>
      </c>
      <c r="O694" s="5" t="str">
        <f t="shared" ca="1" si="232"/>
        <v>Over due</v>
      </c>
      <c r="P694" s="23">
        <f t="shared" si="233"/>
        <v>22.60624133148405</v>
      </c>
      <c r="Q694" t="str">
        <f t="shared" si="234"/>
        <v>Non Expense Part</v>
      </c>
    </row>
    <row r="695" spans="1:17" x14ac:dyDescent="0.35">
      <c r="A695" t="s">
        <v>582</v>
      </c>
      <c r="B695" t="s">
        <v>472</v>
      </c>
      <c r="C695" t="s">
        <v>10</v>
      </c>
      <c r="D695" t="s">
        <v>9</v>
      </c>
      <c r="E695" t="s">
        <v>473</v>
      </c>
      <c r="F695">
        <v>1</v>
      </c>
      <c r="G695">
        <v>12253.5</v>
      </c>
      <c r="H695">
        <v>0</v>
      </c>
      <c r="I695" s="10">
        <v>43990</v>
      </c>
      <c r="J695" s="2">
        <f t="shared" si="227"/>
        <v>12253.5</v>
      </c>
      <c r="K695" s="3">
        <f t="shared" si="228"/>
        <v>33.990291262135919</v>
      </c>
      <c r="L695" s="4" t="str">
        <f t="shared" si="229"/>
        <v>Good Transit to CE</v>
      </c>
      <c r="M695" s="4">
        <f t="shared" ca="1" si="230"/>
        <v>981</v>
      </c>
      <c r="N695" s="5" t="str">
        <f t="shared" si="231"/>
        <v>SONIA (ISHOLA &amp; JERRY &amp; JAMIU) - (PPKs Inclusive)</v>
      </c>
      <c r="O695" s="5" t="str">
        <f t="shared" ca="1" si="232"/>
        <v>Over due</v>
      </c>
      <c r="P695" s="23">
        <f t="shared" si="233"/>
        <v>33.990291262135919</v>
      </c>
      <c r="Q695" t="str">
        <f t="shared" si="234"/>
        <v>Non Expense Part</v>
      </c>
    </row>
    <row r="696" spans="1:17" x14ac:dyDescent="0.35">
      <c r="A696" t="s">
        <v>582</v>
      </c>
      <c r="B696" t="s">
        <v>253</v>
      </c>
      <c r="C696" t="s">
        <v>10</v>
      </c>
      <c r="D696" t="s">
        <v>9</v>
      </c>
      <c r="E696" t="s">
        <v>254</v>
      </c>
      <c r="F696">
        <v>1</v>
      </c>
      <c r="G696">
        <v>4545.2299999999996</v>
      </c>
      <c r="H696">
        <v>0</v>
      </c>
      <c r="I696" s="10">
        <v>43991</v>
      </c>
      <c r="J696" s="2">
        <f t="shared" si="227"/>
        <v>4545.2299999999996</v>
      </c>
      <c r="K696" s="3">
        <f t="shared" si="228"/>
        <v>12.608127600554784</v>
      </c>
      <c r="L696" s="4" t="str">
        <f t="shared" si="229"/>
        <v>Good Transit to CE</v>
      </c>
      <c r="M696" s="4">
        <f t="shared" ca="1" si="230"/>
        <v>980</v>
      </c>
      <c r="N696" s="5" t="str">
        <f t="shared" si="231"/>
        <v>SONIA (ISHOLA &amp; JERRY &amp; JAMIU) - (PPKs Inclusive)</v>
      </c>
      <c r="O696" s="5" t="str">
        <f t="shared" ca="1" si="232"/>
        <v>Over due</v>
      </c>
      <c r="P696" s="23">
        <f t="shared" si="233"/>
        <v>12.608127600554784</v>
      </c>
      <c r="Q696" t="str">
        <f t="shared" si="234"/>
        <v>Non Expense Part</v>
      </c>
    </row>
    <row r="697" spans="1:17" x14ac:dyDescent="0.35">
      <c r="A697" t="s">
        <v>582</v>
      </c>
      <c r="B697" t="s">
        <v>599</v>
      </c>
      <c r="C697" t="s">
        <v>10</v>
      </c>
      <c r="D697" t="s">
        <v>9</v>
      </c>
      <c r="E697" t="s">
        <v>600</v>
      </c>
      <c r="F697">
        <v>1</v>
      </c>
      <c r="G697">
        <v>9249.18</v>
      </c>
      <c r="H697">
        <v>0</v>
      </c>
      <c r="I697" s="10">
        <v>43991</v>
      </c>
      <c r="J697" s="2">
        <f t="shared" si="227"/>
        <v>9249.18</v>
      </c>
      <c r="K697" s="3">
        <f t="shared" si="228"/>
        <v>25.656532593619971</v>
      </c>
      <c r="L697" s="4" t="str">
        <f t="shared" si="229"/>
        <v>Good Transit to CE</v>
      </c>
      <c r="M697" s="4">
        <f t="shared" ca="1" si="230"/>
        <v>980</v>
      </c>
      <c r="N697" s="5" t="str">
        <f t="shared" si="231"/>
        <v>SONIA (ISHOLA &amp; JERRY &amp; JAMIU) - (PPKs Inclusive)</v>
      </c>
      <c r="O697" s="5" t="str">
        <f t="shared" ca="1" si="232"/>
        <v>Over due</v>
      </c>
      <c r="P697" s="23">
        <f t="shared" si="233"/>
        <v>25.656532593619971</v>
      </c>
      <c r="Q697" t="str">
        <f t="shared" si="234"/>
        <v>Non Expense Part</v>
      </c>
    </row>
    <row r="698" spans="1:17" x14ac:dyDescent="0.35">
      <c r="A698" t="s">
        <v>535</v>
      </c>
      <c r="B698" t="s">
        <v>438</v>
      </c>
      <c r="C698" t="s">
        <v>10</v>
      </c>
      <c r="D698" t="s">
        <v>9</v>
      </c>
      <c r="E698" t="s">
        <v>439</v>
      </c>
      <c r="F698">
        <v>6</v>
      </c>
      <c r="G698">
        <v>0</v>
      </c>
      <c r="H698">
        <v>0</v>
      </c>
      <c r="I698" s="10">
        <v>43990</v>
      </c>
      <c r="J698" s="2">
        <f t="shared" si="227"/>
        <v>0</v>
      </c>
      <c r="K698" s="3">
        <f t="shared" si="228"/>
        <v>0</v>
      </c>
      <c r="L698" s="4" t="str">
        <f t="shared" si="229"/>
        <v>Good Transit to CE</v>
      </c>
      <c r="M698" s="4">
        <f t="shared" ca="1" si="230"/>
        <v>981</v>
      </c>
      <c r="N698" s="5" t="str">
        <f t="shared" si="231"/>
        <v>SONIA (ISHOLA &amp; JERRY &amp; JAMIU) - (PPKs Inclusive)</v>
      </c>
      <c r="O698" s="5" t="str">
        <f t="shared" ca="1" si="232"/>
        <v>Over due</v>
      </c>
      <c r="P698" s="23">
        <f t="shared" si="233"/>
        <v>0</v>
      </c>
      <c r="Q698" t="str">
        <f t="shared" si="234"/>
        <v>Expense Part</v>
      </c>
    </row>
    <row r="699" spans="1:17" x14ac:dyDescent="0.35">
      <c r="A699" t="s">
        <v>535</v>
      </c>
      <c r="B699" t="s">
        <v>164</v>
      </c>
      <c r="C699" t="s">
        <v>10</v>
      </c>
      <c r="D699" t="s">
        <v>9</v>
      </c>
      <c r="E699" t="s">
        <v>98</v>
      </c>
      <c r="F699">
        <v>6</v>
      </c>
      <c r="G699">
        <v>2.4300000000000002</v>
      </c>
      <c r="H699">
        <v>0</v>
      </c>
      <c r="I699" s="10">
        <v>43990</v>
      </c>
      <c r="J699" s="2">
        <f t="shared" si="227"/>
        <v>14.580000000000002</v>
      </c>
      <c r="K699" s="3">
        <f t="shared" si="228"/>
        <v>4.0443828016643556E-2</v>
      </c>
      <c r="L699" s="4" t="str">
        <f t="shared" si="229"/>
        <v>Good Transit to CE</v>
      </c>
      <c r="M699" s="4">
        <f t="shared" ca="1" si="230"/>
        <v>981</v>
      </c>
      <c r="N699" s="5" t="str">
        <f t="shared" si="231"/>
        <v>SONIA (ISHOLA &amp; JERRY &amp; JAMIU) - (PPKs Inclusive)</v>
      </c>
      <c r="O699" s="5" t="str">
        <f t="shared" ca="1" si="232"/>
        <v>Over due</v>
      </c>
      <c r="P699" s="23">
        <f t="shared" si="233"/>
        <v>6.7406380027739254E-3</v>
      </c>
      <c r="Q699" t="str">
        <f t="shared" si="234"/>
        <v>Expense Part</v>
      </c>
    </row>
    <row r="700" spans="1:17" x14ac:dyDescent="0.35">
      <c r="A700" t="s">
        <v>535</v>
      </c>
      <c r="B700" t="s">
        <v>403</v>
      </c>
      <c r="C700" t="s">
        <v>10</v>
      </c>
      <c r="D700" t="s">
        <v>9</v>
      </c>
      <c r="E700" t="s">
        <v>404</v>
      </c>
      <c r="F700">
        <v>2</v>
      </c>
      <c r="G700">
        <v>0</v>
      </c>
      <c r="H700">
        <v>0</v>
      </c>
      <c r="I700" s="10">
        <v>43990</v>
      </c>
      <c r="J700" s="2">
        <f t="shared" si="227"/>
        <v>0</v>
      </c>
      <c r="K700" s="3">
        <f t="shared" si="228"/>
        <v>0</v>
      </c>
      <c r="L700" s="4" t="str">
        <f t="shared" si="229"/>
        <v>Good Transit to CE</v>
      </c>
      <c r="M700" s="4">
        <f t="shared" ca="1" si="230"/>
        <v>981</v>
      </c>
      <c r="N700" s="5" t="str">
        <f t="shared" si="231"/>
        <v>SONIA (ISHOLA &amp; JERRY &amp; JAMIU) - (PPKs Inclusive)</v>
      </c>
      <c r="O700" s="5" t="str">
        <f t="shared" ca="1" si="232"/>
        <v>Over due</v>
      </c>
      <c r="P700" s="23">
        <f t="shared" si="233"/>
        <v>0</v>
      </c>
      <c r="Q700" t="str">
        <f t="shared" si="234"/>
        <v>Expense Part</v>
      </c>
    </row>
    <row r="701" spans="1:17" x14ac:dyDescent="0.35">
      <c r="A701" t="s">
        <v>535</v>
      </c>
      <c r="B701" t="s">
        <v>470</v>
      </c>
      <c r="C701" t="s">
        <v>10</v>
      </c>
      <c r="D701" t="s">
        <v>9</v>
      </c>
      <c r="E701" t="s">
        <v>471</v>
      </c>
      <c r="F701">
        <v>2</v>
      </c>
      <c r="G701">
        <v>8149.55</v>
      </c>
      <c r="H701">
        <v>0</v>
      </c>
      <c r="I701" s="10">
        <v>43990</v>
      </c>
      <c r="J701" s="2">
        <f t="shared" si="227"/>
        <v>16299.1</v>
      </c>
      <c r="K701" s="3">
        <f t="shared" si="228"/>
        <v>45.2124826629681</v>
      </c>
      <c r="L701" s="4" t="str">
        <f t="shared" si="229"/>
        <v>Good Transit to CE</v>
      </c>
      <c r="M701" s="4">
        <f t="shared" ca="1" si="230"/>
        <v>981</v>
      </c>
      <c r="N701" s="5" t="str">
        <f t="shared" si="231"/>
        <v>SONIA (ISHOLA &amp; JERRY &amp; JAMIU) - (PPKs Inclusive)</v>
      </c>
      <c r="O701" s="5" t="str">
        <f t="shared" ca="1" si="232"/>
        <v>Over due</v>
      </c>
      <c r="P701" s="23">
        <f t="shared" si="233"/>
        <v>22.60624133148405</v>
      </c>
      <c r="Q701" t="str">
        <f t="shared" si="234"/>
        <v>Non Expense Part</v>
      </c>
    </row>
    <row r="702" spans="1:17" x14ac:dyDescent="0.35">
      <c r="A702" t="s">
        <v>535</v>
      </c>
      <c r="B702" t="s">
        <v>472</v>
      </c>
      <c r="C702" t="s">
        <v>10</v>
      </c>
      <c r="D702" t="s">
        <v>9</v>
      </c>
      <c r="E702" t="s">
        <v>473</v>
      </c>
      <c r="F702">
        <v>1</v>
      </c>
      <c r="G702">
        <v>12253.5</v>
      </c>
      <c r="H702">
        <v>0</v>
      </c>
      <c r="I702" s="10">
        <v>43990</v>
      </c>
      <c r="J702" s="2">
        <f t="shared" si="227"/>
        <v>12253.5</v>
      </c>
      <c r="K702" s="3">
        <f t="shared" si="228"/>
        <v>33.990291262135919</v>
      </c>
      <c r="L702" s="4" t="str">
        <f t="shared" si="229"/>
        <v>Good Transit to CE</v>
      </c>
      <c r="M702" s="4">
        <f t="shared" ca="1" si="230"/>
        <v>981</v>
      </c>
      <c r="N702" s="5" t="str">
        <f t="shared" si="231"/>
        <v>SONIA (ISHOLA &amp; JERRY &amp; JAMIU) - (PPKs Inclusive)</v>
      </c>
      <c r="O702" s="5" t="str">
        <f t="shared" ca="1" si="232"/>
        <v>Over due</v>
      </c>
      <c r="P702" s="23">
        <f t="shared" si="233"/>
        <v>33.990291262135919</v>
      </c>
      <c r="Q702" t="str">
        <f t="shared" si="234"/>
        <v>Non Expense Part</v>
      </c>
    </row>
    <row r="703" spans="1:17" x14ac:dyDescent="0.35">
      <c r="A703" t="s">
        <v>601</v>
      </c>
      <c r="B703" t="s">
        <v>357</v>
      </c>
      <c r="C703" t="s">
        <v>10</v>
      </c>
      <c r="D703" t="s">
        <v>9</v>
      </c>
      <c r="E703" t="s">
        <v>358</v>
      </c>
      <c r="F703">
        <v>1</v>
      </c>
      <c r="G703">
        <v>7147.38</v>
      </c>
      <c r="H703">
        <v>0</v>
      </c>
      <c r="I703" s="10">
        <v>43992</v>
      </c>
      <c r="J703" s="2">
        <f t="shared" si="227"/>
        <v>7147.38</v>
      </c>
      <c r="K703" s="3">
        <f t="shared" si="228"/>
        <v>19.826296809986129</v>
      </c>
      <c r="L703" s="4" t="str">
        <f t="shared" si="229"/>
        <v>Good Transit to CE</v>
      </c>
      <c r="M703" s="4">
        <f t="shared" ca="1" si="230"/>
        <v>979</v>
      </c>
      <c r="N703" s="5" t="str">
        <f t="shared" si="231"/>
        <v>SONIA (ISHOLA &amp; JERRY &amp; JAMIU) - (PPKs Inclusive)</v>
      </c>
      <c r="O703" s="5" t="str">
        <f t="shared" ca="1" si="232"/>
        <v>Over due</v>
      </c>
      <c r="P703" s="23">
        <f t="shared" si="233"/>
        <v>19.826296809986129</v>
      </c>
      <c r="Q703" t="str">
        <f t="shared" si="234"/>
        <v>Non Expense Part</v>
      </c>
    </row>
    <row r="704" spans="1:17" x14ac:dyDescent="0.35">
      <c r="A704" t="s">
        <v>601</v>
      </c>
      <c r="B704" t="s">
        <v>241</v>
      </c>
      <c r="C704" t="s">
        <v>8</v>
      </c>
      <c r="D704" t="s">
        <v>9</v>
      </c>
      <c r="E704" t="s">
        <v>242</v>
      </c>
      <c r="F704">
        <v>1</v>
      </c>
      <c r="G704">
        <v>37661.660000000003</v>
      </c>
      <c r="H704">
        <v>0</v>
      </c>
      <c r="I704" s="10">
        <v>43993</v>
      </c>
      <c r="J704" s="2">
        <f t="shared" si="227"/>
        <v>37661.660000000003</v>
      </c>
      <c r="K704" s="3">
        <f t="shared" si="228"/>
        <v>104.47062413314842</v>
      </c>
      <c r="L704" s="4" t="str">
        <f t="shared" si="229"/>
        <v>Good Transit to CE</v>
      </c>
      <c r="M704" s="4">
        <f t="shared" ca="1" si="230"/>
        <v>978</v>
      </c>
      <c r="N704" s="5" t="str">
        <f t="shared" si="231"/>
        <v>SONIA (ISHOLA &amp; JERRY &amp; JAMIU) - (PPKs Inclusive)</v>
      </c>
      <c r="O704" s="5" t="str">
        <f t="shared" ca="1" si="232"/>
        <v>Over due</v>
      </c>
      <c r="P704" s="23">
        <f t="shared" si="233"/>
        <v>104.47062413314842</v>
      </c>
      <c r="Q704" t="str">
        <f t="shared" si="234"/>
        <v>Non Expense Part</v>
      </c>
    </row>
    <row r="705" spans="1:17" x14ac:dyDescent="0.35">
      <c r="A705" t="s">
        <v>436</v>
      </c>
      <c r="B705" t="s">
        <v>438</v>
      </c>
      <c r="C705" t="s">
        <v>10</v>
      </c>
      <c r="D705" t="s">
        <v>9</v>
      </c>
      <c r="E705" t="s">
        <v>439</v>
      </c>
      <c r="F705">
        <v>6</v>
      </c>
      <c r="G705">
        <v>0</v>
      </c>
      <c r="H705">
        <v>0</v>
      </c>
      <c r="I705" s="10">
        <v>43986</v>
      </c>
      <c r="J705" s="2">
        <f t="shared" si="227"/>
        <v>0</v>
      </c>
      <c r="K705" s="3">
        <f t="shared" si="228"/>
        <v>0</v>
      </c>
      <c r="L705" s="4" t="str">
        <f t="shared" si="229"/>
        <v>Good Transit to CE</v>
      </c>
      <c r="M705" s="4">
        <f t="shared" ca="1" si="230"/>
        <v>985</v>
      </c>
      <c r="N705" s="5" t="str">
        <f t="shared" si="231"/>
        <v>SONIA (ISHOLA &amp; JERRY &amp; JAMIU) - (PPKs Inclusive)</v>
      </c>
      <c r="O705" s="5" t="str">
        <f t="shared" ca="1" si="232"/>
        <v>Over due</v>
      </c>
      <c r="P705" s="23">
        <f t="shared" si="233"/>
        <v>0</v>
      </c>
      <c r="Q705" t="str">
        <f t="shared" si="234"/>
        <v>Expense Part</v>
      </c>
    </row>
    <row r="706" spans="1:17" x14ac:dyDescent="0.35">
      <c r="A706" t="s">
        <v>436</v>
      </c>
      <c r="B706" t="s">
        <v>536</v>
      </c>
      <c r="C706" t="s">
        <v>10</v>
      </c>
      <c r="D706" t="s">
        <v>9</v>
      </c>
      <c r="E706" t="s">
        <v>537</v>
      </c>
      <c r="F706">
        <v>1</v>
      </c>
      <c r="G706">
        <v>22458.39</v>
      </c>
      <c r="H706">
        <v>0</v>
      </c>
      <c r="I706" s="10">
        <v>43986</v>
      </c>
      <c r="J706" s="2">
        <f t="shared" si="227"/>
        <v>22458.39</v>
      </c>
      <c r="K706" s="3">
        <f t="shared" si="228"/>
        <v>62.297891816920945</v>
      </c>
      <c r="L706" s="4" t="str">
        <f t="shared" si="229"/>
        <v>Good Transit to CE</v>
      </c>
      <c r="M706" s="4">
        <f t="shared" ca="1" si="230"/>
        <v>985</v>
      </c>
      <c r="N706" s="5" t="str">
        <f t="shared" si="231"/>
        <v>SONIA (ISHOLA &amp; JERRY &amp; JAMIU) - (PPKs Inclusive)</v>
      </c>
      <c r="O706" s="5" t="str">
        <f t="shared" ca="1" si="232"/>
        <v>Over due</v>
      </c>
      <c r="P706" s="23">
        <f t="shared" si="233"/>
        <v>62.297891816920945</v>
      </c>
      <c r="Q706" t="str">
        <f t="shared" si="234"/>
        <v>Non Expense Part</v>
      </c>
    </row>
    <row r="707" spans="1:17" x14ac:dyDescent="0.35">
      <c r="A707" t="s">
        <v>436</v>
      </c>
      <c r="B707" t="s">
        <v>359</v>
      </c>
      <c r="C707" t="s">
        <v>10</v>
      </c>
      <c r="D707" t="s">
        <v>9</v>
      </c>
      <c r="E707" t="s">
        <v>360</v>
      </c>
      <c r="F707">
        <v>1</v>
      </c>
      <c r="G707">
        <v>0.46</v>
      </c>
      <c r="H707">
        <v>0</v>
      </c>
      <c r="I707" s="10">
        <v>43986</v>
      </c>
      <c r="J707" s="2">
        <f t="shared" si="227"/>
        <v>0.46</v>
      </c>
      <c r="K707" s="3">
        <f t="shared" si="228"/>
        <v>1.2760055478502081E-3</v>
      </c>
      <c r="L707" s="4" t="str">
        <f t="shared" si="229"/>
        <v>Good Transit to CE</v>
      </c>
      <c r="M707" s="4">
        <f t="shared" ca="1" si="230"/>
        <v>985</v>
      </c>
      <c r="N707" s="5" t="str">
        <f t="shared" si="231"/>
        <v>SONIA (ISHOLA &amp; JERRY &amp; JAMIU) - (PPKs Inclusive)</v>
      </c>
      <c r="O707" s="5" t="str">
        <f t="shared" ca="1" si="232"/>
        <v>Over due</v>
      </c>
      <c r="P707" s="23">
        <f t="shared" si="233"/>
        <v>1.2760055478502081E-3</v>
      </c>
      <c r="Q707" t="str">
        <f t="shared" si="234"/>
        <v>Expense Part</v>
      </c>
    </row>
    <row r="708" spans="1:17" x14ac:dyDescent="0.35">
      <c r="A708" t="s">
        <v>436</v>
      </c>
      <c r="B708" t="s">
        <v>361</v>
      </c>
      <c r="C708" t="s">
        <v>10</v>
      </c>
      <c r="D708" t="s">
        <v>9</v>
      </c>
      <c r="E708" t="s">
        <v>362</v>
      </c>
      <c r="F708">
        <v>1</v>
      </c>
      <c r="G708">
        <v>26.76</v>
      </c>
      <c r="H708">
        <v>0</v>
      </c>
      <c r="I708" s="10">
        <v>43986</v>
      </c>
      <c r="J708" s="2">
        <f t="shared" si="227"/>
        <v>26.76</v>
      </c>
      <c r="K708" s="3">
        <f t="shared" si="228"/>
        <v>7.4230235783633844E-2</v>
      </c>
      <c r="L708" s="4" t="str">
        <f t="shared" si="229"/>
        <v>Good Transit to CE</v>
      </c>
      <c r="M708" s="4">
        <f t="shared" ca="1" si="230"/>
        <v>985</v>
      </c>
      <c r="N708" s="5" t="str">
        <f t="shared" si="231"/>
        <v>SONIA (ISHOLA &amp; JERRY &amp; JAMIU) - (PPKs Inclusive)</v>
      </c>
      <c r="O708" s="5" t="str">
        <f t="shared" ca="1" si="232"/>
        <v>Over due</v>
      </c>
      <c r="P708" s="23">
        <f t="shared" si="233"/>
        <v>7.4230235783633844E-2</v>
      </c>
      <c r="Q708" t="str">
        <f t="shared" si="234"/>
        <v>Expense Part</v>
      </c>
    </row>
    <row r="709" spans="1:17" x14ac:dyDescent="0.35">
      <c r="A709" t="s">
        <v>436</v>
      </c>
      <c r="B709" t="s">
        <v>134</v>
      </c>
      <c r="C709" t="s">
        <v>8</v>
      </c>
      <c r="D709" t="s">
        <v>9</v>
      </c>
      <c r="E709" t="s">
        <v>18</v>
      </c>
      <c r="F709">
        <v>2</v>
      </c>
      <c r="G709">
        <v>124886.85</v>
      </c>
      <c r="H709">
        <v>0</v>
      </c>
      <c r="I709" s="10">
        <v>43992</v>
      </c>
      <c r="J709" s="2">
        <f t="shared" si="227"/>
        <v>249773.7</v>
      </c>
      <c r="K709" s="3">
        <f t="shared" si="228"/>
        <v>692.85353675450767</v>
      </c>
      <c r="L709" s="4" t="str">
        <f t="shared" si="229"/>
        <v>Good Transit to CE</v>
      </c>
      <c r="M709" s="4">
        <f t="shared" ca="1" si="230"/>
        <v>979</v>
      </c>
      <c r="N709" s="5" t="str">
        <f t="shared" si="231"/>
        <v>SONIA (ISHOLA &amp; JERRY &amp; JAMIU) - (PPKs Inclusive)</v>
      </c>
      <c r="O709" s="5" t="str">
        <f t="shared" ca="1" si="232"/>
        <v>Over due</v>
      </c>
      <c r="P709" s="23">
        <f t="shared" si="233"/>
        <v>346.42676837725384</v>
      </c>
      <c r="Q709" t="str">
        <f t="shared" si="234"/>
        <v>Non Expense Part</v>
      </c>
    </row>
    <row r="710" spans="1:17" x14ac:dyDescent="0.35">
      <c r="A710" t="s">
        <v>436</v>
      </c>
      <c r="B710" t="s">
        <v>147</v>
      </c>
      <c r="C710" t="s">
        <v>8</v>
      </c>
      <c r="D710" t="s">
        <v>9</v>
      </c>
      <c r="E710" t="s">
        <v>14</v>
      </c>
      <c r="F710">
        <v>1</v>
      </c>
      <c r="G710">
        <v>94734.66</v>
      </c>
      <c r="H710">
        <v>0.03</v>
      </c>
      <c r="I710" s="10">
        <v>43992</v>
      </c>
      <c r="J710" s="2">
        <f t="shared" si="227"/>
        <v>94734.66</v>
      </c>
      <c r="K710" s="3">
        <f t="shared" si="228"/>
        <v>262.78693481276008</v>
      </c>
      <c r="L710" s="4" t="str">
        <f t="shared" si="229"/>
        <v>Good Transit to CE</v>
      </c>
      <c r="M710" s="4">
        <f t="shared" ca="1" si="230"/>
        <v>979</v>
      </c>
      <c r="N710" s="5" t="str">
        <f t="shared" si="231"/>
        <v>SONIA (ISHOLA &amp; JERRY &amp; JAMIU) - (PPKs Inclusive)</v>
      </c>
      <c r="O710" s="5" t="str">
        <f t="shared" ca="1" si="232"/>
        <v>Over due</v>
      </c>
      <c r="P710" s="23">
        <f t="shared" si="233"/>
        <v>262.78685159500696</v>
      </c>
      <c r="Q710" t="str">
        <f t="shared" si="234"/>
        <v>Non Expense Part</v>
      </c>
    </row>
    <row r="711" spans="1:17" x14ac:dyDescent="0.35">
      <c r="A711" t="s">
        <v>436</v>
      </c>
      <c r="B711" t="s">
        <v>164</v>
      </c>
      <c r="C711" t="s">
        <v>10</v>
      </c>
      <c r="D711" t="s">
        <v>9</v>
      </c>
      <c r="E711" t="s">
        <v>98</v>
      </c>
      <c r="F711">
        <v>54</v>
      </c>
      <c r="G711">
        <v>2.4300000000000002</v>
      </c>
      <c r="H711">
        <v>0</v>
      </c>
      <c r="I711" s="10">
        <v>43986</v>
      </c>
      <c r="J711" s="2">
        <f t="shared" si="227"/>
        <v>131.22</v>
      </c>
      <c r="K711" s="3">
        <f t="shared" si="228"/>
        <v>0.36399445214979192</v>
      </c>
      <c r="L711" s="4" t="str">
        <f t="shared" si="229"/>
        <v>Good Transit to CE</v>
      </c>
      <c r="M711" s="4">
        <f t="shared" ca="1" si="230"/>
        <v>985</v>
      </c>
      <c r="N711" s="5" t="str">
        <f t="shared" si="231"/>
        <v>SONIA (ISHOLA &amp; JERRY &amp; JAMIU) - (PPKs Inclusive)</v>
      </c>
      <c r="O711" s="5" t="str">
        <f t="shared" ca="1" si="232"/>
        <v>Over due</v>
      </c>
      <c r="P711" s="23">
        <f t="shared" si="233"/>
        <v>6.7406380027739254E-3</v>
      </c>
      <c r="Q711" t="str">
        <f t="shared" si="234"/>
        <v>Expense Part</v>
      </c>
    </row>
    <row r="712" spans="1:17" x14ac:dyDescent="0.35">
      <c r="A712" t="s">
        <v>436</v>
      </c>
      <c r="B712" t="s">
        <v>159</v>
      </c>
      <c r="C712" t="s">
        <v>10</v>
      </c>
      <c r="D712" t="s">
        <v>9</v>
      </c>
      <c r="E712" t="s">
        <v>91</v>
      </c>
      <c r="F712">
        <v>8</v>
      </c>
      <c r="G712">
        <v>283.07</v>
      </c>
      <c r="H712">
        <v>0</v>
      </c>
      <c r="I712" s="10">
        <v>43986</v>
      </c>
      <c r="J712" s="2">
        <f t="shared" si="227"/>
        <v>2264.56</v>
      </c>
      <c r="K712" s="3">
        <f t="shared" si="228"/>
        <v>6.2817198335644937</v>
      </c>
      <c r="L712" s="4" t="str">
        <f t="shared" si="229"/>
        <v>Good Transit to CE</v>
      </c>
      <c r="M712" s="4">
        <f t="shared" ca="1" si="230"/>
        <v>985</v>
      </c>
      <c r="N712" s="5" t="str">
        <f t="shared" si="231"/>
        <v>SONIA (ISHOLA &amp; JERRY &amp; JAMIU) - (PPKs Inclusive)</v>
      </c>
      <c r="O712" s="5" t="str">
        <f t="shared" ca="1" si="232"/>
        <v>Over due</v>
      </c>
      <c r="P712" s="23">
        <f t="shared" si="233"/>
        <v>0.78521497919556171</v>
      </c>
      <c r="Q712" t="str">
        <f t="shared" si="234"/>
        <v>Expense Part</v>
      </c>
    </row>
    <row r="713" spans="1:17" x14ac:dyDescent="0.35">
      <c r="A713" t="s">
        <v>436</v>
      </c>
      <c r="B713" t="s">
        <v>363</v>
      </c>
      <c r="C713" t="s">
        <v>10</v>
      </c>
      <c r="D713" t="s">
        <v>9</v>
      </c>
      <c r="E713" t="s">
        <v>364</v>
      </c>
      <c r="F713">
        <v>4</v>
      </c>
      <c r="G713">
        <v>6.11</v>
      </c>
      <c r="H713">
        <v>0</v>
      </c>
      <c r="I713" s="10">
        <v>43986</v>
      </c>
      <c r="J713" s="2">
        <f t="shared" si="227"/>
        <v>24.44</v>
      </c>
      <c r="K713" s="3">
        <f t="shared" si="228"/>
        <v>6.7794729542302368E-2</v>
      </c>
      <c r="L713" s="4" t="str">
        <f t="shared" si="229"/>
        <v>Good Transit to CE</v>
      </c>
      <c r="M713" s="4">
        <f t="shared" ca="1" si="230"/>
        <v>985</v>
      </c>
      <c r="N713" s="5" t="str">
        <f t="shared" si="231"/>
        <v>SONIA (ISHOLA &amp; JERRY &amp; JAMIU) - (PPKs Inclusive)</v>
      </c>
      <c r="O713" s="5" t="str">
        <f t="shared" ca="1" si="232"/>
        <v>Over due</v>
      </c>
      <c r="P713" s="23">
        <f t="shared" si="233"/>
        <v>1.6948682385575592E-2</v>
      </c>
      <c r="Q713" t="str">
        <f t="shared" si="234"/>
        <v>Expense Part</v>
      </c>
    </row>
    <row r="714" spans="1:17" x14ac:dyDescent="0.35">
      <c r="A714" t="s">
        <v>436</v>
      </c>
      <c r="B714" t="s">
        <v>470</v>
      </c>
      <c r="C714" t="s">
        <v>10</v>
      </c>
      <c r="D714" t="s">
        <v>9</v>
      </c>
      <c r="E714" t="s">
        <v>471</v>
      </c>
      <c r="F714">
        <v>2</v>
      </c>
      <c r="G714">
        <v>8149.55</v>
      </c>
      <c r="H714">
        <v>0</v>
      </c>
      <c r="I714" s="10">
        <v>43986</v>
      </c>
      <c r="J714" s="2">
        <f t="shared" si="227"/>
        <v>16299.1</v>
      </c>
      <c r="K714" s="3">
        <f t="shared" si="228"/>
        <v>45.2124826629681</v>
      </c>
      <c r="L714" s="4" t="str">
        <f t="shared" si="229"/>
        <v>Good Transit to CE</v>
      </c>
      <c r="M714" s="4">
        <f t="shared" ca="1" si="230"/>
        <v>985</v>
      </c>
      <c r="N714" s="5" t="str">
        <f t="shared" si="231"/>
        <v>SONIA (ISHOLA &amp; JERRY &amp; JAMIU) - (PPKs Inclusive)</v>
      </c>
      <c r="O714" s="5" t="str">
        <f t="shared" ca="1" si="232"/>
        <v>Over due</v>
      </c>
      <c r="P714" s="23">
        <f t="shared" si="233"/>
        <v>22.60624133148405</v>
      </c>
      <c r="Q714" t="str">
        <f t="shared" si="234"/>
        <v>Non Expense Part</v>
      </c>
    </row>
    <row r="715" spans="1:17" x14ac:dyDescent="0.35">
      <c r="A715" t="s">
        <v>436</v>
      </c>
      <c r="B715" t="s">
        <v>165</v>
      </c>
      <c r="C715" t="s">
        <v>10</v>
      </c>
      <c r="D715" t="s">
        <v>9</v>
      </c>
      <c r="E715" t="s">
        <v>166</v>
      </c>
      <c r="F715">
        <v>1</v>
      </c>
      <c r="G715">
        <v>2296.64</v>
      </c>
      <c r="H715">
        <v>0</v>
      </c>
      <c r="I715" s="10">
        <v>43986</v>
      </c>
      <c r="J715" s="2">
        <f t="shared" si="227"/>
        <v>2296.64</v>
      </c>
      <c r="K715" s="3">
        <f t="shared" si="228"/>
        <v>6.3707073509015251</v>
      </c>
      <c r="L715" s="4" t="str">
        <f t="shared" si="229"/>
        <v>Good Transit to CE</v>
      </c>
      <c r="M715" s="4">
        <f t="shared" ca="1" si="230"/>
        <v>985</v>
      </c>
      <c r="N715" s="5" t="str">
        <f t="shared" si="231"/>
        <v>SONIA (ISHOLA &amp; JERRY &amp; JAMIU) - (PPKs Inclusive)</v>
      </c>
      <c r="O715" s="5" t="str">
        <f t="shared" ca="1" si="232"/>
        <v>Over due</v>
      </c>
      <c r="P715" s="23">
        <f t="shared" si="233"/>
        <v>6.3707073509015251</v>
      </c>
      <c r="Q715" t="str">
        <f t="shared" si="234"/>
        <v>Non Expense Part</v>
      </c>
    </row>
    <row r="716" spans="1:17" x14ac:dyDescent="0.35">
      <c r="A716" t="s">
        <v>436</v>
      </c>
      <c r="B716" t="s">
        <v>472</v>
      </c>
      <c r="C716" t="s">
        <v>10</v>
      </c>
      <c r="D716" t="s">
        <v>9</v>
      </c>
      <c r="E716" t="s">
        <v>473</v>
      </c>
      <c r="F716">
        <v>1</v>
      </c>
      <c r="G716">
        <v>12253.5</v>
      </c>
      <c r="H716">
        <v>0</v>
      </c>
      <c r="I716" s="10">
        <v>43986</v>
      </c>
      <c r="J716" s="2">
        <f t="shared" si="227"/>
        <v>12253.5</v>
      </c>
      <c r="K716" s="3">
        <f t="shared" si="228"/>
        <v>33.990291262135919</v>
      </c>
      <c r="L716" s="4" t="str">
        <f t="shared" si="229"/>
        <v>Good Transit to CE</v>
      </c>
      <c r="M716" s="4">
        <f t="shared" ca="1" si="230"/>
        <v>985</v>
      </c>
      <c r="N716" s="5" t="str">
        <f t="shared" si="231"/>
        <v>SONIA (ISHOLA &amp; JERRY &amp; JAMIU) - (PPKs Inclusive)</v>
      </c>
      <c r="O716" s="5" t="str">
        <f t="shared" ca="1" si="232"/>
        <v>Over due</v>
      </c>
      <c r="P716" s="23">
        <f t="shared" si="233"/>
        <v>33.990291262135919</v>
      </c>
      <c r="Q716" t="str">
        <f t="shared" si="234"/>
        <v>Non Expense Part</v>
      </c>
    </row>
    <row r="717" spans="1:17" x14ac:dyDescent="0.35">
      <c r="A717" t="s">
        <v>602</v>
      </c>
      <c r="B717" t="s">
        <v>438</v>
      </c>
      <c r="C717" t="s">
        <v>10</v>
      </c>
      <c r="D717" t="s">
        <v>9</v>
      </c>
      <c r="E717" t="s">
        <v>439</v>
      </c>
      <c r="F717">
        <v>6</v>
      </c>
      <c r="G717">
        <v>0</v>
      </c>
      <c r="H717">
        <v>0</v>
      </c>
      <c r="I717" s="10">
        <v>43991</v>
      </c>
      <c r="J717" s="2">
        <f t="shared" si="227"/>
        <v>0</v>
      </c>
      <c r="K717" s="3">
        <f t="shared" si="228"/>
        <v>0</v>
      </c>
      <c r="L717" s="4" t="str">
        <f t="shared" si="229"/>
        <v>Good Transit to CE</v>
      </c>
      <c r="M717" s="4">
        <f t="shared" ca="1" si="230"/>
        <v>980</v>
      </c>
      <c r="N717" s="5" t="str">
        <f t="shared" si="231"/>
        <v>SONIA (ISHOLA &amp; JERRY &amp; JAMIU) - (PPKs Inclusive)</v>
      </c>
      <c r="O717" s="5" t="str">
        <f t="shared" ca="1" si="232"/>
        <v>Over due</v>
      </c>
      <c r="P717" s="23">
        <f t="shared" si="233"/>
        <v>0</v>
      </c>
      <c r="Q717" t="str">
        <f t="shared" si="234"/>
        <v>Expense Part</v>
      </c>
    </row>
    <row r="718" spans="1:17" x14ac:dyDescent="0.35">
      <c r="A718" t="s">
        <v>602</v>
      </c>
      <c r="B718" t="s">
        <v>370</v>
      </c>
      <c r="C718" t="s">
        <v>10</v>
      </c>
      <c r="D718" t="s">
        <v>9</v>
      </c>
      <c r="E718" t="s">
        <v>371</v>
      </c>
      <c r="F718">
        <v>100</v>
      </c>
      <c r="G718">
        <v>0</v>
      </c>
      <c r="H718">
        <v>0</v>
      </c>
      <c r="I718" s="10">
        <v>43991</v>
      </c>
      <c r="J718" s="2">
        <f t="shared" si="227"/>
        <v>0</v>
      </c>
      <c r="K718" s="3">
        <f t="shared" si="228"/>
        <v>0</v>
      </c>
      <c r="L718" s="4" t="str">
        <f t="shared" si="229"/>
        <v>Good Transit to CE</v>
      </c>
      <c r="M718" s="4">
        <f t="shared" ca="1" si="230"/>
        <v>980</v>
      </c>
      <c r="N718" s="5" t="str">
        <f t="shared" si="231"/>
        <v>SONIA (ISHOLA &amp; JERRY &amp; JAMIU) - (PPKs Inclusive)</v>
      </c>
      <c r="O718" s="5" t="str">
        <f t="shared" ca="1" si="232"/>
        <v>Over due</v>
      </c>
      <c r="P718" s="23">
        <f t="shared" si="233"/>
        <v>0</v>
      </c>
      <c r="Q718" t="str">
        <f t="shared" si="234"/>
        <v>Expense Part</v>
      </c>
    </row>
    <row r="719" spans="1:17" x14ac:dyDescent="0.35">
      <c r="A719" t="s">
        <v>602</v>
      </c>
      <c r="B719" t="s">
        <v>593</v>
      </c>
      <c r="C719" t="s">
        <v>10</v>
      </c>
      <c r="D719" t="s">
        <v>9</v>
      </c>
      <c r="E719" t="s">
        <v>594</v>
      </c>
      <c r="F719">
        <v>1</v>
      </c>
      <c r="G719">
        <v>2.19</v>
      </c>
      <c r="H719">
        <v>0</v>
      </c>
      <c r="I719" s="10">
        <v>43991</v>
      </c>
      <c r="J719" s="2">
        <f t="shared" si="227"/>
        <v>2.19</v>
      </c>
      <c r="K719" s="3">
        <f t="shared" si="228"/>
        <v>6.0748959778085991E-3</v>
      </c>
      <c r="L719" s="4" t="str">
        <f t="shared" si="229"/>
        <v>Good Transit to CE</v>
      </c>
      <c r="M719" s="4">
        <f t="shared" ca="1" si="230"/>
        <v>980</v>
      </c>
      <c r="N719" s="5" t="str">
        <f t="shared" si="231"/>
        <v>SONIA (ISHOLA &amp; JERRY &amp; JAMIU) - (PPKs Inclusive)</v>
      </c>
      <c r="O719" s="5" t="str">
        <f t="shared" ca="1" si="232"/>
        <v>Over due</v>
      </c>
      <c r="P719" s="23">
        <f t="shared" si="233"/>
        <v>6.0748959778085991E-3</v>
      </c>
      <c r="Q719" t="str">
        <f t="shared" si="234"/>
        <v>Expense Part</v>
      </c>
    </row>
    <row r="720" spans="1:17" x14ac:dyDescent="0.35">
      <c r="A720" t="s">
        <v>602</v>
      </c>
      <c r="B720" t="s">
        <v>421</v>
      </c>
      <c r="C720" t="s">
        <v>10</v>
      </c>
      <c r="D720" t="s">
        <v>9</v>
      </c>
      <c r="E720" t="s">
        <v>422</v>
      </c>
      <c r="F720">
        <v>1</v>
      </c>
      <c r="G720">
        <v>2.4500000000000002</v>
      </c>
      <c r="H720">
        <v>0</v>
      </c>
      <c r="I720" s="10">
        <v>43991</v>
      </c>
      <c r="J720" s="2">
        <f t="shared" si="227"/>
        <v>2.4500000000000002</v>
      </c>
      <c r="K720" s="3">
        <f t="shared" si="228"/>
        <v>6.7961165048543697E-3</v>
      </c>
      <c r="L720" s="4" t="str">
        <f t="shared" si="229"/>
        <v>Good Transit to CE</v>
      </c>
      <c r="M720" s="4">
        <f t="shared" ca="1" si="230"/>
        <v>980</v>
      </c>
      <c r="N720" s="5" t="str">
        <f t="shared" si="231"/>
        <v>SONIA (ISHOLA &amp; JERRY &amp; JAMIU) - (PPKs Inclusive)</v>
      </c>
      <c r="O720" s="5" t="str">
        <f t="shared" ca="1" si="232"/>
        <v>Over due</v>
      </c>
      <c r="P720" s="23">
        <f t="shared" si="233"/>
        <v>6.7961165048543697E-3</v>
      </c>
      <c r="Q720" t="str">
        <f t="shared" si="234"/>
        <v>Expense Part</v>
      </c>
    </row>
    <row r="721" spans="1:17" x14ac:dyDescent="0.35">
      <c r="A721" t="s">
        <v>602</v>
      </c>
      <c r="B721" t="s">
        <v>423</v>
      </c>
      <c r="C721" t="s">
        <v>10</v>
      </c>
      <c r="D721" t="s">
        <v>9</v>
      </c>
      <c r="E721" t="s">
        <v>424</v>
      </c>
      <c r="F721">
        <v>1</v>
      </c>
      <c r="G721">
        <v>7.38</v>
      </c>
      <c r="H721">
        <v>0</v>
      </c>
      <c r="I721" s="10">
        <v>43991</v>
      </c>
      <c r="J721" s="2">
        <f t="shared" si="227"/>
        <v>7.38</v>
      </c>
      <c r="K721" s="3">
        <f t="shared" si="228"/>
        <v>2.0471567267683771E-2</v>
      </c>
      <c r="L721" s="4" t="str">
        <f t="shared" si="229"/>
        <v>Good Transit to CE</v>
      </c>
      <c r="M721" s="4">
        <f t="shared" ca="1" si="230"/>
        <v>980</v>
      </c>
      <c r="N721" s="5" t="str">
        <f t="shared" si="231"/>
        <v>SONIA (ISHOLA &amp; JERRY &amp; JAMIU) - (PPKs Inclusive)</v>
      </c>
      <c r="O721" s="5" t="str">
        <f t="shared" ca="1" si="232"/>
        <v>Over due</v>
      </c>
      <c r="P721" s="23">
        <f t="shared" si="233"/>
        <v>2.0471567267683771E-2</v>
      </c>
      <c r="Q721" t="str">
        <f t="shared" si="234"/>
        <v>Expense Part</v>
      </c>
    </row>
    <row r="722" spans="1:17" x14ac:dyDescent="0.35">
      <c r="A722" t="s">
        <v>602</v>
      </c>
      <c r="B722" t="s">
        <v>603</v>
      </c>
      <c r="C722" t="s">
        <v>10</v>
      </c>
      <c r="D722" t="s">
        <v>9</v>
      </c>
      <c r="E722" t="s">
        <v>604</v>
      </c>
      <c r="F722">
        <v>1</v>
      </c>
      <c r="G722">
        <v>14668.24</v>
      </c>
      <c r="H722">
        <v>0</v>
      </c>
      <c r="I722" s="10">
        <v>43992</v>
      </c>
      <c r="J722" s="2">
        <f t="shared" si="227"/>
        <v>14668.24</v>
      </c>
      <c r="K722" s="3">
        <f t="shared" si="228"/>
        <v>40.688599167822467</v>
      </c>
      <c r="L722" s="4" t="str">
        <f t="shared" si="229"/>
        <v>Good Transit to CE</v>
      </c>
      <c r="M722" s="4">
        <f t="shared" ca="1" si="230"/>
        <v>979</v>
      </c>
      <c r="N722" s="5" t="str">
        <f t="shared" si="231"/>
        <v>SONIA (ISHOLA &amp; JERRY &amp; JAMIU) - (PPKs Inclusive)</v>
      </c>
      <c r="O722" s="5" t="str">
        <f t="shared" ca="1" si="232"/>
        <v>Over due</v>
      </c>
      <c r="P722" s="23">
        <f t="shared" si="233"/>
        <v>40.688599167822467</v>
      </c>
      <c r="Q722" t="str">
        <f t="shared" si="234"/>
        <v>Non Expense Part</v>
      </c>
    </row>
    <row r="723" spans="1:17" x14ac:dyDescent="0.35">
      <c r="A723" t="s">
        <v>602</v>
      </c>
      <c r="B723" t="s">
        <v>150</v>
      </c>
      <c r="C723" t="s">
        <v>8</v>
      </c>
      <c r="D723" t="s">
        <v>9</v>
      </c>
      <c r="E723" t="s">
        <v>34</v>
      </c>
      <c r="F723">
        <v>1</v>
      </c>
      <c r="G723">
        <v>47084.11</v>
      </c>
      <c r="H723">
        <v>0</v>
      </c>
      <c r="I723" s="10">
        <v>43992</v>
      </c>
      <c r="J723" s="2">
        <f t="shared" si="227"/>
        <v>47084.11</v>
      </c>
      <c r="K723" s="3">
        <f t="shared" si="228"/>
        <v>130.60779472954229</v>
      </c>
      <c r="L723" s="4" t="str">
        <f t="shared" si="229"/>
        <v>Good Transit to CE</v>
      </c>
      <c r="M723" s="4">
        <f t="shared" ca="1" si="230"/>
        <v>979</v>
      </c>
      <c r="N723" s="5" t="str">
        <f t="shared" si="231"/>
        <v>SONIA (ISHOLA &amp; JERRY &amp; JAMIU) - (PPKs Inclusive)</v>
      </c>
      <c r="O723" s="5" t="str">
        <f t="shared" ca="1" si="232"/>
        <v>Over due</v>
      </c>
      <c r="P723" s="23">
        <f t="shared" si="233"/>
        <v>130.60779472954229</v>
      </c>
      <c r="Q723" t="str">
        <f t="shared" si="234"/>
        <v>Non Expense Part</v>
      </c>
    </row>
    <row r="724" spans="1:17" x14ac:dyDescent="0.35">
      <c r="A724" t="s">
        <v>602</v>
      </c>
      <c r="B724" t="s">
        <v>427</v>
      </c>
      <c r="C724" t="s">
        <v>10</v>
      </c>
      <c r="D724" t="s">
        <v>9</v>
      </c>
      <c r="E724" t="s">
        <v>428</v>
      </c>
      <c r="F724">
        <v>3</v>
      </c>
      <c r="G724">
        <v>87.16</v>
      </c>
      <c r="H724">
        <v>0</v>
      </c>
      <c r="I724" s="10">
        <v>43991</v>
      </c>
      <c r="J724" s="2">
        <f t="shared" si="227"/>
        <v>261.48</v>
      </c>
      <c r="K724" s="3">
        <f t="shared" si="228"/>
        <v>0.72532593619972263</v>
      </c>
      <c r="L724" s="4" t="str">
        <f t="shared" si="229"/>
        <v>Good Transit to CE</v>
      </c>
      <c r="M724" s="4">
        <f t="shared" ca="1" si="230"/>
        <v>980</v>
      </c>
      <c r="N724" s="5" t="str">
        <f t="shared" si="231"/>
        <v>SONIA (ISHOLA &amp; JERRY &amp; JAMIU) - (PPKs Inclusive)</v>
      </c>
      <c r="O724" s="5" t="str">
        <f t="shared" ca="1" si="232"/>
        <v>Over due</v>
      </c>
      <c r="P724" s="23">
        <f t="shared" si="233"/>
        <v>0.24177531206657418</v>
      </c>
      <c r="Q724" t="str">
        <f t="shared" si="234"/>
        <v>Expense Part</v>
      </c>
    </row>
    <row r="725" spans="1:17" x14ac:dyDescent="0.35">
      <c r="A725" t="s">
        <v>602</v>
      </c>
      <c r="B725" t="s">
        <v>148</v>
      </c>
      <c r="C725" t="s">
        <v>10</v>
      </c>
      <c r="D725" t="s">
        <v>9</v>
      </c>
      <c r="E725" t="s">
        <v>21</v>
      </c>
      <c r="F725">
        <v>1</v>
      </c>
      <c r="G725">
        <v>21891.31</v>
      </c>
      <c r="H725">
        <v>0</v>
      </c>
      <c r="I725" s="10">
        <v>43991</v>
      </c>
      <c r="J725" s="2">
        <f t="shared" si="227"/>
        <v>21891.31</v>
      </c>
      <c r="K725" s="3">
        <f t="shared" si="228"/>
        <v>60.724854368932043</v>
      </c>
      <c r="L725" s="4" t="str">
        <f t="shared" si="229"/>
        <v>Good Transit to CE</v>
      </c>
      <c r="M725" s="4">
        <f t="shared" ca="1" si="230"/>
        <v>980</v>
      </c>
      <c r="N725" s="5" t="str">
        <f t="shared" si="231"/>
        <v>SONIA (ISHOLA &amp; JERRY &amp; JAMIU) - (PPKs Inclusive)</v>
      </c>
      <c r="O725" s="5" t="str">
        <f t="shared" ca="1" si="232"/>
        <v>Over due</v>
      </c>
      <c r="P725" s="23">
        <f t="shared" si="233"/>
        <v>60.724854368932043</v>
      </c>
      <c r="Q725" t="str">
        <f t="shared" si="234"/>
        <v>Non Expense Part</v>
      </c>
    </row>
    <row r="726" spans="1:17" x14ac:dyDescent="0.35">
      <c r="A726" t="s">
        <v>602</v>
      </c>
      <c r="B726" t="s">
        <v>456</v>
      </c>
      <c r="C726" t="s">
        <v>10</v>
      </c>
      <c r="D726" t="s">
        <v>9</v>
      </c>
      <c r="E726" t="s">
        <v>457</v>
      </c>
      <c r="F726">
        <v>1</v>
      </c>
      <c r="G726">
        <v>5131.12</v>
      </c>
      <c r="H726">
        <v>0</v>
      </c>
      <c r="I726" s="10">
        <v>43992</v>
      </c>
      <c r="J726" s="2">
        <f t="shared" si="227"/>
        <v>5131.12</v>
      </c>
      <c r="K726" s="3">
        <f t="shared" si="228"/>
        <v>14.233342579750346</v>
      </c>
      <c r="L726" s="4" t="str">
        <f t="shared" si="229"/>
        <v>Good Transit to CE</v>
      </c>
      <c r="M726" s="4">
        <f t="shared" ca="1" si="230"/>
        <v>979</v>
      </c>
      <c r="N726" s="5" t="str">
        <f t="shared" si="231"/>
        <v>SONIA (ISHOLA &amp; JERRY &amp; JAMIU) - (PPKs Inclusive)</v>
      </c>
      <c r="O726" s="5" t="str">
        <f t="shared" ca="1" si="232"/>
        <v>Over due</v>
      </c>
      <c r="P726" s="23">
        <f t="shared" si="233"/>
        <v>14.233342579750346</v>
      </c>
      <c r="Q726" t="str">
        <f t="shared" si="234"/>
        <v>Non Expense Part</v>
      </c>
    </row>
    <row r="727" spans="1:17" x14ac:dyDescent="0.35">
      <c r="A727" t="s">
        <v>602</v>
      </c>
      <c r="B727" t="s">
        <v>133</v>
      </c>
      <c r="C727" t="s">
        <v>8</v>
      </c>
      <c r="D727" t="s">
        <v>9</v>
      </c>
      <c r="E727" t="s">
        <v>16</v>
      </c>
      <c r="F727">
        <v>1</v>
      </c>
      <c r="G727">
        <v>45987.31</v>
      </c>
      <c r="H727">
        <v>0</v>
      </c>
      <c r="I727" s="10">
        <v>43992</v>
      </c>
      <c r="J727" s="2">
        <f t="shared" si="227"/>
        <v>45987.31</v>
      </c>
      <c r="K727" s="3">
        <f t="shared" si="228"/>
        <v>127.56535367545075</v>
      </c>
      <c r="L727" s="4" t="str">
        <f t="shared" si="229"/>
        <v>Good Transit to CE</v>
      </c>
      <c r="M727" s="4">
        <f t="shared" ca="1" si="230"/>
        <v>979</v>
      </c>
      <c r="N727" s="5" t="str">
        <f t="shared" si="231"/>
        <v>SONIA (ISHOLA &amp; JERRY &amp; JAMIU) - (PPKs Inclusive)</v>
      </c>
      <c r="O727" s="5" t="str">
        <f t="shared" ca="1" si="232"/>
        <v>Over due</v>
      </c>
      <c r="P727" s="23">
        <f t="shared" si="233"/>
        <v>127.56535367545075</v>
      </c>
      <c r="Q727" t="str">
        <f t="shared" si="234"/>
        <v>Non Expense Part</v>
      </c>
    </row>
    <row r="728" spans="1:17" x14ac:dyDescent="0.35">
      <c r="A728" t="s">
        <v>602</v>
      </c>
      <c r="B728" t="s">
        <v>470</v>
      </c>
      <c r="C728" t="s">
        <v>10</v>
      </c>
      <c r="D728" t="s">
        <v>9</v>
      </c>
      <c r="E728" t="s">
        <v>471</v>
      </c>
      <c r="F728">
        <v>2</v>
      </c>
      <c r="G728">
        <v>8149.55</v>
      </c>
      <c r="H728">
        <v>0</v>
      </c>
      <c r="I728" s="10">
        <v>43991</v>
      </c>
      <c r="J728" s="2">
        <f t="shared" si="227"/>
        <v>16299.1</v>
      </c>
      <c r="K728" s="3">
        <f t="shared" si="228"/>
        <v>45.2124826629681</v>
      </c>
      <c r="L728" s="4" t="str">
        <f t="shared" si="229"/>
        <v>Good Transit to CE</v>
      </c>
      <c r="M728" s="4">
        <f t="shared" ca="1" si="230"/>
        <v>980</v>
      </c>
      <c r="N728" s="5" t="str">
        <f t="shared" si="231"/>
        <v>SONIA (ISHOLA &amp; JERRY &amp; JAMIU) - (PPKs Inclusive)</v>
      </c>
      <c r="O728" s="5" t="str">
        <f t="shared" ca="1" si="232"/>
        <v>Over due</v>
      </c>
      <c r="P728" s="23">
        <f t="shared" si="233"/>
        <v>22.60624133148405</v>
      </c>
      <c r="Q728" t="str">
        <f t="shared" si="234"/>
        <v>Non Expense Part</v>
      </c>
    </row>
    <row r="729" spans="1:17" x14ac:dyDescent="0.35">
      <c r="A729" t="s">
        <v>602</v>
      </c>
      <c r="B729" t="s">
        <v>472</v>
      </c>
      <c r="C729" t="s">
        <v>10</v>
      </c>
      <c r="D729" t="s">
        <v>9</v>
      </c>
      <c r="E729" t="s">
        <v>473</v>
      </c>
      <c r="F729">
        <v>1</v>
      </c>
      <c r="G729">
        <v>12253.5</v>
      </c>
      <c r="H729">
        <v>0</v>
      </c>
      <c r="I729" s="10">
        <v>43991</v>
      </c>
      <c r="J729" s="2">
        <f t="shared" si="227"/>
        <v>12253.5</v>
      </c>
      <c r="K729" s="3">
        <f t="shared" si="228"/>
        <v>33.990291262135919</v>
      </c>
      <c r="L729" s="4" t="str">
        <f t="shared" si="229"/>
        <v>Good Transit to CE</v>
      </c>
      <c r="M729" s="4">
        <f t="shared" ca="1" si="230"/>
        <v>980</v>
      </c>
      <c r="N729" s="5" t="str">
        <f t="shared" si="231"/>
        <v>SONIA (ISHOLA &amp; JERRY &amp; JAMIU) - (PPKs Inclusive)</v>
      </c>
      <c r="O729" s="5" t="str">
        <f t="shared" ca="1" si="232"/>
        <v>Over due</v>
      </c>
      <c r="P729" s="23">
        <f t="shared" si="233"/>
        <v>33.990291262135919</v>
      </c>
      <c r="Q729" t="str">
        <f t="shared" si="234"/>
        <v>Non Expense Part</v>
      </c>
    </row>
    <row r="730" spans="1:17" x14ac:dyDescent="0.35">
      <c r="A730" t="s">
        <v>492</v>
      </c>
      <c r="B730" t="s">
        <v>140</v>
      </c>
      <c r="C730" t="s">
        <v>8</v>
      </c>
      <c r="D730" t="s">
        <v>9</v>
      </c>
      <c r="E730" t="s">
        <v>13</v>
      </c>
      <c r="F730">
        <v>1</v>
      </c>
      <c r="G730">
        <v>137664.66</v>
      </c>
      <c r="H730">
        <v>0.121</v>
      </c>
      <c r="I730" s="10">
        <v>43993</v>
      </c>
      <c r="J730" s="2">
        <f t="shared" si="227"/>
        <v>137664.66</v>
      </c>
      <c r="K730" s="3">
        <f t="shared" si="228"/>
        <v>381.87179195561725</v>
      </c>
      <c r="L730" s="4" t="str">
        <f t="shared" si="229"/>
        <v>Good Transit to CE</v>
      </c>
      <c r="M730" s="4">
        <f t="shared" ca="1" si="230"/>
        <v>978</v>
      </c>
      <c r="N730" s="5" t="str">
        <f t="shared" si="231"/>
        <v>SONIA (ISHOLA &amp; JERRY &amp; JAMIU) - (PPKs Inclusive)</v>
      </c>
      <c r="O730" s="5" t="str">
        <f t="shared" ca="1" si="232"/>
        <v>Over due</v>
      </c>
      <c r="P730" s="23">
        <f t="shared" si="233"/>
        <v>381.8714563106796</v>
      </c>
      <c r="Q730" t="str">
        <f t="shared" si="234"/>
        <v>Non Expense Part</v>
      </c>
    </row>
    <row r="731" spans="1:17" x14ac:dyDescent="0.35">
      <c r="A731" t="s">
        <v>605</v>
      </c>
      <c r="B731" t="s">
        <v>474</v>
      </c>
      <c r="C731" t="s">
        <v>10</v>
      </c>
      <c r="D731" t="s">
        <v>9</v>
      </c>
      <c r="E731" t="s">
        <v>475</v>
      </c>
      <c r="F731">
        <v>1</v>
      </c>
      <c r="G731">
        <v>281.89999999999998</v>
      </c>
      <c r="H731">
        <v>0</v>
      </c>
      <c r="I731" s="10">
        <v>43993</v>
      </c>
      <c r="J731" s="2">
        <f t="shared" si="227"/>
        <v>281.89999999999998</v>
      </c>
      <c r="K731" s="3">
        <f t="shared" si="228"/>
        <v>0.7819694868238557</v>
      </c>
      <c r="L731" s="4" t="str">
        <f t="shared" si="229"/>
        <v>Good Transit to CE</v>
      </c>
      <c r="M731" s="4">
        <f t="shared" ca="1" si="230"/>
        <v>978</v>
      </c>
      <c r="N731" s="5" t="str">
        <f t="shared" si="231"/>
        <v>SONIA (ISHOLA &amp; JERRY &amp; JAMIU) - (PPKs Inclusive)</v>
      </c>
      <c r="O731" s="5" t="str">
        <f t="shared" ca="1" si="232"/>
        <v>Over due</v>
      </c>
      <c r="P731" s="23">
        <f t="shared" si="233"/>
        <v>0.7819694868238557</v>
      </c>
      <c r="Q731" t="str">
        <f t="shared" si="234"/>
        <v>Expense Part</v>
      </c>
    </row>
    <row r="732" spans="1:17" x14ac:dyDescent="0.35">
      <c r="A732" t="s">
        <v>605</v>
      </c>
      <c r="B732" t="s">
        <v>438</v>
      </c>
      <c r="C732" t="s">
        <v>10</v>
      </c>
      <c r="D732" t="s">
        <v>9</v>
      </c>
      <c r="E732" t="s">
        <v>439</v>
      </c>
      <c r="F732">
        <v>6</v>
      </c>
      <c r="G732">
        <v>0</v>
      </c>
      <c r="H732">
        <v>0</v>
      </c>
      <c r="I732" s="10">
        <v>43992</v>
      </c>
      <c r="J732" s="2">
        <f t="shared" si="227"/>
        <v>0</v>
      </c>
      <c r="K732" s="3">
        <f t="shared" si="228"/>
        <v>0</v>
      </c>
      <c r="L732" s="4" t="str">
        <f t="shared" si="229"/>
        <v>Good Transit to CE</v>
      </c>
      <c r="M732" s="4">
        <f t="shared" ca="1" si="230"/>
        <v>979</v>
      </c>
      <c r="N732" s="5" t="str">
        <f t="shared" si="231"/>
        <v>SONIA (ISHOLA &amp; JERRY &amp; JAMIU) - (PPKs Inclusive)</v>
      </c>
      <c r="O732" s="5" t="str">
        <f t="shared" ca="1" si="232"/>
        <v>Over due</v>
      </c>
      <c r="P732" s="23">
        <f t="shared" si="233"/>
        <v>0</v>
      </c>
      <c r="Q732" t="str">
        <f t="shared" si="234"/>
        <v>Expense Part</v>
      </c>
    </row>
    <row r="733" spans="1:17" x14ac:dyDescent="0.35">
      <c r="A733" t="s">
        <v>605</v>
      </c>
      <c r="B733" t="s">
        <v>521</v>
      </c>
      <c r="C733" t="s">
        <v>10</v>
      </c>
      <c r="D733" t="s">
        <v>9</v>
      </c>
      <c r="E733" t="s">
        <v>522</v>
      </c>
      <c r="F733">
        <v>2</v>
      </c>
      <c r="G733">
        <v>0</v>
      </c>
      <c r="H733">
        <v>0</v>
      </c>
      <c r="I733" s="10">
        <v>43992</v>
      </c>
      <c r="J733" s="2">
        <f t="shared" si="227"/>
        <v>0</v>
      </c>
      <c r="K733" s="3">
        <f t="shared" si="228"/>
        <v>0</v>
      </c>
      <c r="L733" s="4" t="str">
        <f t="shared" si="229"/>
        <v>Good Transit to CE</v>
      </c>
      <c r="M733" s="4">
        <f t="shared" ca="1" si="230"/>
        <v>979</v>
      </c>
      <c r="N733" s="5" t="str">
        <f t="shared" si="231"/>
        <v>SONIA (ISHOLA &amp; JERRY &amp; JAMIU) - (PPKs Inclusive)</v>
      </c>
      <c r="O733" s="5" t="str">
        <f t="shared" ca="1" si="232"/>
        <v>Over due</v>
      </c>
      <c r="P733" s="23">
        <f t="shared" si="233"/>
        <v>0</v>
      </c>
      <c r="Q733" t="str">
        <f t="shared" si="234"/>
        <v>Expense Part</v>
      </c>
    </row>
    <row r="734" spans="1:17" x14ac:dyDescent="0.35">
      <c r="A734" t="s">
        <v>605</v>
      </c>
      <c r="B734" t="s">
        <v>190</v>
      </c>
      <c r="C734" t="s">
        <v>10</v>
      </c>
      <c r="D734" t="s">
        <v>9</v>
      </c>
      <c r="E734" t="s">
        <v>191</v>
      </c>
      <c r="F734">
        <v>1</v>
      </c>
      <c r="G734">
        <v>18014.349999999999</v>
      </c>
      <c r="H734">
        <v>0</v>
      </c>
      <c r="I734" s="10">
        <v>43992</v>
      </c>
      <c r="J734" s="2">
        <f t="shared" si="227"/>
        <v>18014.349999999999</v>
      </c>
      <c r="K734" s="3">
        <f t="shared" si="228"/>
        <v>49.970457697642161</v>
      </c>
      <c r="L734" s="4" t="str">
        <f t="shared" si="229"/>
        <v>Good Transit to CE</v>
      </c>
      <c r="M734" s="4">
        <f t="shared" ca="1" si="230"/>
        <v>979</v>
      </c>
      <c r="N734" s="5" t="str">
        <f t="shared" si="231"/>
        <v>SONIA (ISHOLA &amp; JERRY &amp; JAMIU) - (PPKs Inclusive)</v>
      </c>
      <c r="O734" s="5" t="str">
        <f t="shared" ca="1" si="232"/>
        <v>Over due</v>
      </c>
      <c r="P734" s="23">
        <f t="shared" si="233"/>
        <v>49.970457697642161</v>
      </c>
      <c r="Q734" t="str">
        <f t="shared" si="234"/>
        <v>Non Expense Part</v>
      </c>
    </row>
    <row r="735" spans="1:17" x14ac:dyDescent="0.35">
      <c r="A735" t="s">
        <v>605</v>
      </c>
      <c r="B735" t="s">
        <v>419</v>
      </c>
      <c r="C735" t="s">
        <v>10</v>
      </c>
      <c r="D735" t="s">
        <v>9</v>
      </c>
      <c r="E735" t="s">
        <v>420</v>
      </c>
      <c r="F735">
        <v>1</v>
      </c>
      <c r="G735">
        <v>0.43</v>
      </c>
      <c r="H735">
        <v>0</v>
      </c>
      <c r="I735" s="10">
        <v>43992</v>
      </c>
      <c r="J735" s="2">
        <f t="shared" si="227"/>
        <v>0.43</v>
      </c>
      <c r="K735" s="3">
        <f t="shared" si="228"/>
        <v>1.1927877947295422E-3</v>
      </c>
      <c r="L735" s="4" t="str">
        <f t="shared" si="229"/>
        <v>Good Transit to CE</v>
      </c>
      <c r="M735" s="4">
        <f t="shared" ca="1" si="230"/>
        <v>979</v>
      </c>
      <c r="N735" s="5" t="str">
        <f t="shared" si="231"/>
        <v>SONIA (ISHOLA &amp; JERRY &amp; JAMIU) - (PPKs Inclusive)</v>
      </c>
      <c r="O735" s="5" t="str">
        <f t="shared" ca="1" si="232"/>
        <v>Over due</v>
      </c>
      <c r="P735" s="23">
        <f t="shared" si="233"/>
        <v>1.1927877947295422E-3</v>
      </c>
      <c r="Q735" t="str">
        <f t="shared" si="234"/>
        <v>Expense Part</v>
      </c>
    </row>
    <row r="736" spans="1:17" x14ac:dyDescent="0.35">
      <c r="A736" t="s">
        <v>605</v>
      </c>
      <c r="B736" t="s">
        <v>357</v>
      </c>
      <c r="C736" t="s">
        <v>10</v>
      </c>
      <c r="D736" t="s">
        <v>9</v>
      </c>
      <c r="E736" t="s">
        <v>358</v>
      </c>
      <c r="F736">
        <v>1</v>
      </c>
      <c r="G736">
        <v>7147.38</v>
      </c>
      <c r="H736">
        <v>0</v>
      </c>
      <c r="I736" s="10">
        <v>43991</v>
      </c>
      <c r="J736" s="2">
        <f t="shared" si="227"/>
        <v>7147.38</v>
      </c>
      <c r="K736" s="3">
        <f t="shared" si="228"/>
        <v>19.826296809986129</v>
      </c>
      <c r="L736" s="4" t="str">
        <f t="shared" si="229"/>
        <v>Good Transit to CE</v>
      </c>
      <c r="M736" s="4">
        <f t="shared" ca="1" si="230"/>
        <v>980</v>
      </c>
      <c r="N736" s="5" t="str">
        <f t="shared" si="231"/>
        <v>SONIA (ISHOLA &amp; JERRY &amp; JAMIU) - (PPKs Inclusive)</v>
      </c>
      <c r="O736" s="5" t="str">
        <f t="shared" ca="1" si="232"/>
        <v>Over due</v>
      </c>
      <c r="P736" s="23">
        <f t="shared" si="233"/>
        <v>19.826296809986129</v>
      </c>
      <c r="Q736" t="str">
        <f t="shared" si="234"/>
        <v>Non Expense Part</v>
      </c>
    </row>
    <row r="737" spans="1:17" x14ac:dyDescent="0.35">
      <c r="A737" t="s">
        <v>605</v>
      </c>
      <c r="B737" t="s">
        <v>164</v>
      </c>
      <c r="C737" t="s">
        <v>10</v>
      </c>
      <c r="D737" t="s">
        <v>9</v>
      </c>
      <c r="E737" t="s">
        <v>98</v>
      </c>
      <c r="F737">
        <v>56</v>
      </c>
      <c r="G737">
        <v>2.4300000000000002</v>
      </c>
      <c r="H737">
        <v>0</v>
      </c>
      <c r="I737" s="10">
        <v>43992</v>
      </c>
      <c r="J737" s="2">
        <f t="shared" si="227"/>
        <v>136.08000000000001</v>
      </c>
      <c r="K737" s="3">
        <f t="shared" si="228"/>
        <v>0.37747572815533986</v>
      </c>
      <c r="L737" s="4" t="str">
        <f t="shared" si="229"/>
        <v>Good Transit to CE</v>
      </c>
      <c r="M737" s="4">
        <f t="shared" ca="1" si="230"/>
        <v>979</v>
      </c>
      <c r="N737" s="5" t="str">
        <f t="shared" si="231"/>
        <v>SONIA (ISHOLA &amp; JERRY &amp; JAMIU) - (PPKs Inclusive)</v>
      </c>
      <c r="O737" s="5" t="str">
        <f t="shared" ca="1" si="232"/>
        <v>Over due</v>
      </c>
      <c r="P737" s="23">
        <f t="shared" si="233"/>
        <v>6.7406380027739254E-3</v>
      </c>
      <c r="Q737" t="str">
        <f t="shared" si="234"/>
        <v>Expense Part</v>
      </c>
    </row>
    <row r="738" spans="1:17" x14ac:dyDescent="0.35">
      <c r="A738" t="s">
        <v>605</v>
      </c>
      <c r="B738" t="s">
        <v>159</v>
      </c>
      <c r="C738" t="s">
        <v>10</v>
      </c>
      <c r="D738" t="s">
        <v>9</v>
      </c>
      <c r="E738" t="s">
        <v>91</v>
      </c>
      <c r="F738">
        <v>8</v>
      </c>
      <c r="G738">
        <v>283.07</v>
      </c>
      <c r="H738">
        <v>0</v>
      </c>
      <c r="I738" s="10">
        <v>43992</v>
      </c>
      <c r="J738" s="2">
        <f t="shared" si="227"/>
        <v>2264.56</v>
      </c>
      <c r="K738" s="3">
        <f t="shared" si="228"/>
        <v>6.2817198335644937</v>
      </c>
      <c r="L738" s="4" t="str">
        <f t="shared" si="229"/>
        <v>Good Transit to CE</v>
      </c>
      <c r="M738" s="4">
        <f t="shared" ca="1" si="230"/>
        <v>979</v>
      </c>
      <c r="N738" s="5" t="str">
        <f t="shared" si="231"/>
        <v>SONIA (ISHOLA &amp; JERRY &amp; JAMIU) - (PPKs Inclusive)</v>
      </c>
      <c r="O738" s="5" t="str">
        <f t="shared" ca="1" si="232"/>
        <v>Over due</v>
      </c>
      <c r="P738" s="23">
        <f t="shared" si="233"/>
        <v>0.78521497919556171</v>
      </c>
      <c r="Q738" t="str">
        <f t="shared" si="234"/>
        <v>Expense Part</v>
      </c>
    </row>
    <row r="739" spans="1:17" x14ac:dyDescent="0.35">
      <c r="A739" t="s">
        <v>605</v>
      </c>
      <c r="B739" t="s">
        <v>423</v>
      </c>
      <c r="C739" t="s">
        <v>10</v>
      </c>
      <c r="D739" t="s">
        <v>9</v>
      </c>
      <c r="E739" t="s">
        <v>424</v>
      </c>
      <c r="F739">
        <v>1</v>
      </c>
      <c r="G739">
        <v>7.38</v>
      </c>
      <c r="H739">
        <v>0</v>
      </c>
      <c r="I739" s="10">
        <v>43992</v>
      </c>
      <c r="J739" s="2">
        <f t="shared" si="227"/>
        <v>7.38</v>
      </c>
      <c r="K739" s="3">
        <f t="shared" si="228"/>
        <v>2.0471567267683771E-2</v>
      </c>
      <c r="L739" s="4" t="str">
        <f t="shared" si="229"/>
        <v>Good Transit to CE</v>
      </c>
      <c r="M739" s="4">
        <f t="shared" ca="1" si="230"/>
        <v>979</v>
      </c>
      <c r="N739" s="5" t="str">
        <f t="shared" si="231"/>
        <v>SONIA (ISHOLA &amp; JERRY &amp; JAMIU) - (PPKs Inclusive)</v>
      </c>
      <c r="O739" s="5" t="str">
        <f t="shared" ca="1" si="232"/>
        <v>Over due</v>
      </c>
      <c r="P739" s="23">
        <f t="shared" si="233"/>
        <v>2.0471567267683771E-2</v>
      </c>
      <c r="Q739" t="str">
        <f t="shared" si="234"/>
        <v>Expense Part</v>
      </c>
    </row>
    <row r="740" spans="1:17" x14ac:dyDescent="0.35">
      <c r="A740" t="s">
        <v>605</v>
      </c>
      <c r="B740" t="s">
        <v>427</v>
      </c>
      <c r="C740" t="s">
        <v>10</v>
      </c>
      <c r="D740" t="s">
        <v>9</v>
      </c>
      <c r="E740" t="s">
        <v>428</v>
      </c>
      <c r="F740">
        <v>3</v>
      </c>
      <c r="G740">
        <v>87.16</v>
      </c>
      <c r="H740">
        <v>0</v>
      </c>
      <c r="I740" s="10">
        <v>43992</v>
      </c>
      <c r="J740" s="2">
        <f t="shared" si="227"/>
        <v>261.48</v>
      </c>
      <c r="K740" s="3">
        <f t="shared" si="228"/>
        <v>0.72532593619972263</v>
      </c>
      <c r="L740" s="4" t="str">
        <f t="shared" si="229"/>
        <v>Good Transit to CE</v>
      </c>
      <c r="M740" s="4">
        <f t="shared" ca="1" si="230"/>
        <v>979</v>
      </c>
      <c r="N740" s="5" t="str">
        <f t="shared" si="231"/>
        <v>SONIA (ISHOLA &amp; JERRY &amp; JAMIU) - (PPKs Inclusive)</v>
      </c>
      <c r="O740" s="5" t="str">
        <f t="shared" ca="1" si="232"/>
        <v>Over due</v>
      </c>
      <c r="P740" s="23">
        <f t="shared" si="233"/>
        <v>0.24177531206657418</v>
      </c>
      <c r="Q740" t="str">
        <f t="shared" si="234"/>
        <v>Expense Part</v>
      </c>
    </row>
    <row r="741" spans="1:17" x14ac:dyDescent="0.35">
      <c r="A741" t="s">
        <v>605</v>
      </c>
      <c r="B741" t="s">
        <v>363</v>
      </c>
      <c r="C741" t="s">
        <v>10</v>
      </c>
      <c r="D741" t="s">
        <v>9</v>
      </c>
      <c r="E741" t="s">
        <v>364</v>
      </c>
      <c r="F741">
        <v>4</v>
      </c>
      <c r="G741">
        <v>6.11</v>
      </c>
      <c r="H741">
        <v>0</v>
      </c>
      <c r="I741" s="10">
        <v>43992</v>
      </c>
      <c r="J741" s="2">
        <f t="shared" si="227"/>
        <v>24.44</v>
      </c>
      <c r="K741" s="3">
        <f t="shared" si="228"/>
        <v>6.7794729542302368E-2</v>
      </c>
      <c r="L741" s="4" t="str">
        <f t="shared" si="229"/>
        <v>Good Transit to CE</v>
      </c>
      <c r="M741" s="4">
        <f t="shared" ca="1" si="230"/>
        <v>979</v>
      </c>
      <c r="N741" s="5" t="str">
        <f t="shared" si="231"/>
        <v>SONIA (ISHOLA &amp; JERRY &amp; JAMIU) - (PPKs Inclusive)</v>
      </c>
      <c r="O741" s="5" t="str">
        <f t="shared" ca="1" si="232"/>
        <v>Over due</v>
      </c>
      <c r="P741" s="23">
        <f t="shared" si="233"/>
        <v>1.6948682385575592E-2</v>
      </c>
      <c r="Q741" t="str">
        <f t="shared" si="234"/>
        <v>Expense Part</v>
      </c>
    </row>
    <row r="742" spans="1:17" x14ac:dyDescent="0.35">
      <c r="A742" t="s">
        <v>605</v>
      </c>
      <c r="B742" t="s">
        <v>470</v>
      </c>
      <c r="C742" t="s">
        <v>10</v>
      </c>
      <c r="D742" t="s">
        <v>9</v>
      </c>
      <c r="E742" t="s">
        <v>471</v>
      </c>
      <c r="F742">
        <v>2</v>
      </c>
      <c r="G742">
        <v>8149.55</v>
      </c>
      <c r="H742">
        <v>0</v>
      </c>
      <c r="I742" s="10">
        <v>43992</v>
      </c>
      <c r="J742" s="2">
        <f t="shared" si="227"/>
        <v>16299.1</v>
      </c>
      <c r="K742" s="3">
        <f t="shared" si="228"/>
        <v>45.2124826629681</v>
      </c>
      <c r="L742" s="4" t="str">
        <f t="shared" si="229"/>
        <v>Good Transit to CE</v>
      </c>
      <c r="M742" s="4">
        <f t="shared" ca="1" si="230"/>
        <v>979</v>
      </c>
      <c r="N742" s="5" t="str">
        <f t="shared" si="231"/>
        <v>SONIA (ISHOLA &amp; JERRY &amp; JAMIU) - (PPKs Inclusive)</v>
      </c>
      <c r="O742" s="5" t="str">
        <f t="shared" ca="1" si="232"/>
        <v>Over due</v>
      </c>
      <c r="P742" s="23">
        <f t="shared" si="233"/>
        <v>22.60624133148405</v>
      </c>
      <c r="Q742" t="str">
        <f t="shared" si="234"/>
        <v>Non Expense Part</v>
      </c>
    </row>
    <row r="743" spans="1:17" x14ac:dyDescent="0.35">
      <c r="A743" t="s">
        <v>605</v>
      </c>
      <c r="B743" t="s">
        <v>165</v>
      </c>
      <c r="C743" t="s">
        <v>10</v>
      </c>
      <c r="D743" t="s">
        <v>9</v>
      </c>
      <c r="E743" t="s">
        <v>166</v>
      </c>
      <c r="F743">
        <v>1</v>
      </c>
      <c r="G743">
        <v>2296.64</v>
      </c>
      <c r="H743">
        <v>0</v>
      </c>
      <c r="I743" s="10">
        <v>43992</v>
      </c>
      <c r="J743" s="2">
        <f t="shared" si="227"/>
        <v>2296.64</v>
      </c>
      <c r="K743" s="3">
        <f t="shared" si="228"/>
        <v>6.3707073509015251</v>
      </c>
      <c r="L743" s="4" t="str">
        <f t="shared" si="229"/>
        <v>Good Transit to CE</v>
      </c>
      <c r="M743" s="4">
        <f t="shared" ca="1" si="230"/>
        <v>979</v>
      </c>
      <c r="N743" s="5" t="str">
        <f t="shared" si="231"/>
        <v>SONIA (ISHOLA &amp; JERRY &amp; JAMIU) - (PPKs Inclusive)</v>
      </c>
      <c r="O743" s="5" t="str">
        <f t="shared" ca="1" si="232"/>
        <v>Over due</v>
      </c>
      <c r="P743" s="23">
        <f t="shared" si="233"/>
        <v>6.3707073509015251</v>
      </c>
      <c r="Q743" t="str">
        <f t="shared" si="234"/>
        <v>Non Expense Part</v>
      </c>
    </row>
    <row r="744" spans="1:17" x14ac:dyDescent="0.35">
      <c r="A744" t="s">
        <v>605</v>
      </c>
      <c r="B744" t="s">
        <v>472</v>
      </c>
      <c r="C744" t="s">
        <v>10</v>
      </c>
      <c r="D744" t="s">
        <v>9</v>
      </c>
      <c r="E744" t="s">
        <v>473</v>
      </c>
      <c r="F744">
        <v>1</v>
      </c>
      <c r="G744">
        <v>12253.5</v>
      </c>
      <c r="H744">
        <v>0</v>
      </c>
      <c r="I744" s="10">
        <v>43992</v>
      </c>
      <c r="J744" s="2">
        <f t="shared" si="227"/>
        <v>12253.5</v>
      </c>
      <c r="K744" s="3">
        <f t="shared" si="228"/>
        <v>33.990291262135919</v>
      </c>
      <c r="L744" s="4" t="str">
        <f t="shared" si="229"/>
        <v>Good Transit to CE</v>
      </c>
      <c r="M744" s="4">
        <f t="shared" ca="1" si="230"/>
        <v>979</v>
      </c>
      <c r="N744" s="5" t="str">
        <f t="shared" si="231"/>
        <v>SONIA (ISHOLA &amp; JERRY &amp; JAMIU) - (PPKs Inclusive)</v>
      </c>
      <c r="O744" s="5" t="str">
        <f t="shared" ca="1" si="232"/>
        <v>Over due</v>
      </c>
      <c r="P744" s="23">
        <f t="shared" si="233"/>
        <v>33.990291262135919</v>
      </c>
      <c r="Q744" t="str">
        <f t="shared" si="234"/>
        <v>Non Expense Part</v>
      </c>
    </row>
    <row r="745" spans="1:17" x14ac:dyDescent="0.35">
      <c r="A745" t="s">
        <v>606</v>
      </c>
      <c r="B745" t="s">
        <v>342</v>
      </c>
      <c r="C745" t="s">
        <v>10</v>
      </c>
      <c r="D745" t="s">
        <v>9</v>
      </c>
      <c r="E745" t="s">
        <v>343</v>
      </c>
      <c r="F745">
        <v>1</v>
      </c>
      <c r="G745">
        <v>22102.58</v>
      </c>
      <c r="H745">
        <v>0</v>
      </c>
      <c r="I745" s="10">
        <v>43992</v>
      </c>
      <c r="J745" s="2">
        <f t="shared" si="227"/>
        <v>22102.58</v>
      </c>
      <c r="K745" s="3">
        <f t="shared" si="228"/>
        <v>61.310901525658814</v>
      </c>
      <c r="L745" s="4" t="str">
        <f t="shared" si="229"/>
        <v>Good Transit to CE</v>
      </c>
      <c r="M745" s="4">
        <f t="shared" ca="1" si="230"/>
        <v>979</v>
      </c>
      <c r="N745" s="5" t="str">
        <f t="shared" si="231"/>
        <v>SONIA (ISHOLA &amp; JERRY &amp; JAMIU) - (PPKs Inclusive)</v>
      </c>
      <c r="O745" s="5" t="str">
        <f t="shared" ca="1" si="232"/>
        <v>Over due</v>
      </c>
      <c r="P745" s="23">
        <f t="shared" si="233"/>
        <v>61.310901525658814</v>
      </c>
      <c r="Q745" t="str">
        <f t="shared" si="234"/>
        <v>Non Expense Part</v>
      </c>
    </row>
    <row r="746" spans="1:17" x14ac:dyDescent="0.35">
      <c r="A746" t="s">
        <v>606</v>
      </c>
      <c r="B746" t="s">
        <v>134</v>
      </c>
      <c r="C746" t="s">
        <v>8</v>
      </c>
      <c r="D746" t="s">
        <v>9</v>
      </c>
      <c r="E746" t="s">
        <v>18</v>
      </c>
      <c r="F746">
        <v>1</v>
      </c>
      <c r="G746">
        <v>124886.85</v>
      </c>
      <c r="H746">
        <v>0</v>
      </c>
      <c r="I746" s="10">
        <v>43993</v>
      </c>
      <c r="J746" s="2">
        <f t="shared" si="227"/>
        <v>124886.85</v>
      </c>
      <c r="K746" s="3">
        <f t="shared" si="228"/>
        <v>346.42676837725384</v>
      </c>
      <c r="L746" s="4" t="str">
        <f t="shared" si="229"/>
        <v>Good Transit to CE</v>
      </c>
      <c r="M746" s="4">
        <f t="shared" ca="1" si="230"/>
        <v>978</v>
      </c>
      <c r="N746" s="5" t="str">
        <f t="shared" si="231"/>
        <v>SONIA (ISHOLA &amp; JERRY &amp; JAMIU) - (PPKs Inclusive)</v>
      </c>
      <c r="O746" s="5" t="str">
        <f t="shared" ca="1" si="232"/>
        <v>Over due</v>
      </c>
      <c r="P746" s="23">
        <f t="shared" si="233"/>
        <v>346.42676837725384</v>
      </c>
      <c r="Q746" t="str">
        <f t="shared" si="234"/>
        <v>Non Expense Part</v>
      </c>
    </row>
    <row r="747" spans="1:17" x14ac:dyDescent="0.35">
      <c r="A747" t="s">
        <v>606</v>
      </c>
      <c r="B747" t="s">
        <v>144</v>
      </c>
      <c r="C747" t="s">
        <v>8</v>
      </c>
      <c r="D747" t="s">
        <v>9</v>
      </c>
      <c r="E747" t="s">
        <v>28</v>
      </c>
      <c r="F747">
        <v>1</v>
      </c>
      <c r="G747">
        <v>59967.21</v>
      </c>
      <c r="H747">
        <v>0</v>
      </c>
      <c r="I747" s="10">
        <v>43993</v>
      </c>
      <c r="J747" s="2">
        <f t="shared" si="227"/>
        <v>59967.21</v>
      </c>
      <c r="K747" s="3">
        <f t="shared" si="228"/>
        <v>166.34454923717058</v>
      </c>
      <c r="L747" s="4" t="str">
        <f t="shared" si="229"/>
        <v>Good Transit to CE</v>
      </c>
      <c r="M747" s="4">
        <f t="shared" ca="1" si="230"/>
        <v>978</v>
      </c>
      <c r="N747" s="5" t="str">
        <f t="shared" si="231"/>
        <v>SONIA (ISHOLA &amp; JERRY &amp; JAMIU) - (PPKs Inclusive)</v>
      </c>
      <c r="O747" s="5" t="str">
        <f t="shared" ca="1" si="232"/>
        <v>Over due</v>
      </c>
      <c r="P747" s="23">
        <f t="shared" si="233"/>
        <v>166.34454923717058</v>
      </c>
      <c r="Q747" t="str">
        <f t="shared" si="234"/>
        <v>Non Expense Part</v>
      </c>
    </row>
    <row r="748" spans="1:17" x14ac:dyDescent="0.35">
      <c r="A748" t="s">
        <v>401</v>
      </c>
      <c r="B748" t="s">
        <v>482</v>
      </c>
      <c r="C748" t="s">
        <v>10</v>
      </c>
      <c r="D748" t="s">
        <v>9</v>
      </c>
      <c r="E748" t="s">
        <v>483</v>
      </c>
      <c r="F748">
        <v>2</v>
      </c>
      <c r="G748">
        <v>0.78</v>
      </c>
      <c r="H748">
        <v>0</v>
      </c>
      <c r="I748" s="10">
        <v>43985</v>
      </c>
      <c r="J748" s="2">
        <f t="shared" ref="J748:J811" si="235">F748*G748</f>
        <v>1.56</v>
      </c>
      <c r="K748" s="3">
        <f t="shared" ref="K748:K811" si="236">IF(J748="",(H748/$F$10),((J748+H748)/$F$10))</f>
        <v>4.3273231622746183E-3</v>
      </c>
      <c r="L748" s="4" t="str">
        <f t="shared" ref="L748:L811" si="237">IF(A748="","",IF(LEFT(A748,1)="T","Good Transit to CE",IF(LEFT(A748,4)="DEF4","Defective From FSL to Log",IF(LEFT(A748,2)="00","FSL to FSL",IF(OR(LEFT(A748,1)="0",LEFT(A748,1)="O"),"OBF - CE transit to Log",IF(LEFT(A748,1)="D","Defective CE Transit to Log",IF(LEFT(A748,1)="G","Good CE transit to Log",IF(A748="WH1","NTS - FSL to Log","FSL to FSL"))))))))</f>
        <v>Good Transit to CE</v>
      </c>
      <c r="M748" s="4">
        <f t="shared" ref="M748:M811" ca="1" si="238">IF(I748="","",TODAY()-I748)</f>
        <v>986</v>
      </c>
      <c r="N748" s="5" t="str">
        <f t="shared" ref="N748:N811" si="239">IF(L748="","",VLOOKUP(L748,$B$2:$E$8,4,0))</f>
        <v>SONIA (ISHOLA &amp; JERRY &amp; JAMIU) - (PPKs Inclusive)</v>
      </c>
      <c r="O748" s="5" t="str">
        <f t="shared" ref="O748:O811" ca="1" si="240">IF(B748="","",IF(AND(L748="FSL to FSL",M748&lt;=3),"Within Aging",IF(AND(L748="NTS - FSL to Log",M748&lt;=3),"Within Aging",IF(AND(L748="Defective From FSL to Log",M748&lt;=3),"Within Aging",IF(AND(L748="Defective CE Transit to Log",M748&lt;=7),"Within Aging",IF(AND(L748="OBF - CE transit to Log",M748&lt;=7),"Within Aging",IF(AND(L748="Good CE transit to Log",L748&lt;=3),"Within Aging",IF(AND(L748="Good Transit to CE",L748&lt;=3),"Within Aging","Over due"))))))))</f>
        <v>Over due</v>
      </c>
      <c r="P748" s="23">
        <f t="shared" ref="P748:P811" si="241">G748/F$10</f>
        <v>2.1636615811373092E-3</v>
      </c>
      <c r="Q748" t="str">
        <f t="shared" ref="Q748:Q811" si="242">IF(AND(C748="N",P748&lt;=5),"Expense Part","Non Expense Part")</f>
        <v>Expense Part</v>
      </c>
    </row>
    <row r="749" spans="1:17" x14ac:dyDescent="0.35">
      <c r="A749" t="s">
        <v>401</v>
      </c>
      <c r="B749" t="s">
        <v>509</v>
      </c>
      <c r="C749" t="s">
        <v>10</v>
      </c>
      <c r="D749" t="s">
        <v>9</v>
      </c>
      <c r="E749" t="s">
        <v>510</v>
      </c>
      <c r="F749">
        <v>4</v>
      </c>
      <c r="G749">
        <v>2.11</v>
      </c>
      <c r="H749">
        <v>0</v>
      </c>
      <c r="I749" s="10">
        <v>43985</v>
      </c>
      <c r="J749" s="2">
        <f t="shared" si="235"/>
        <v>8.44</v>
      </c>
      <c r="K749" s="3">
        <f t="shared" si="236"/>
        <v>2.3411927877947294E-2</v>
      </c>
      <c r="L749" s="4" t="str">
        <f t="shared" si="237"/>
        <v>Good Transit to CE</v>
      </c>
      <c r="M749" s="4">
        <f t="shared" ca="1" si="238"/>
        <v>986</v>
      </c>
      <c r="N749" s="5" t="str">
        <f t="shared" si="239"/>
        <v>SONIA (ISHOLA &amp; JERRY &amp; JAMIU) - (PPKs Inclusive)</v>
      </c>
      <c r="O749" s="5" t="str">
        <f t="shared" ca="1" si="240"/>
        <v>Over due</v>
      </c>
      <c r="P749" s="23">
        <f t="shared" si="241"/>
        <v>5.8529819694868234E-3</v>
      </c>
      <c r="Q749" t="str">
        <f t="shared" si="242"/>
        <v>Expense Part</v>
      </c>
    </row>
    <row r="750" spans="1:17" x14ac:dyDescent="0.35">
      <c r="A750" t="s">
        <v>401</v>
      </c>
      <c r="B750" t="s">
        <v>366</v>
      </c>
      <c r="C750" t="s">
        <v>10</v>
      </c>
      <c r="D750" t="s">
        <v>9</v>
      </c>
      <c r="E750" t="s">
        <v>367</v>
      </c>
      <c r="F750">
        <v>2</v>
      </c>
      <c r="G750">
        <v>280.60000000000002</v>
      </c>
      <c r="H750">
        <v>0</v>
      </c>
      <c r="I750" s="10">
        <v>43985</v>
      </c>
      <c r="J750" s="2">
        <f t="shared" si="235"/>
        <v>561.20000000000005</v>
      </c>
      <c r="K750" s="3">
        <f t="shared" si="236"/>
        <v>1.5567267683772539</v>
      </c>
      <c r="L750" s="4" t="str">
        <f t="shared" si="237"/>
        <v>Good Transit to CE</v>
      </c>
      <c r="M750" s="4">
        <f t="shared" ca="1" si="238"/>
        <v>986</v>
      </c>
      <c r="N750" s="5" t="str">
        <f t="shared" si="239"/>
        <v>SONIA (ISHOLA &amp; JERRY &amp; JAMIU) - (PPKs Inclusive)</v>
      </c>
      <c r="O750" s="5" t="str">
        <f t="shared" ca="1" si="240"/>
        <v>Over due</v>
      </c>
      <c r="P750" s="23">
        <f t="shared" si="241"/>
        <v>0.77836338418862694</v>
      </c>
      <c r="Q750" t="str">
        <f t="shared" si="242"/>
        <v>Expense Part</v>
      </c>
    </row>
    <row r="751" spans="1:17" x14ac:dyDescent="0.35">
      <c r="A751" t="s">
        <v>401</v>
      </c>
      <c r="B751" t="s">
        <v>438</v>
      </c>
      <c r="C751" t="s">
        <v>10</v>
      </c>
      <c r="D751" t="s">
        <v>9</v>
      </c>
      <c r="E751" t="s">
        <v>439</v>
      </c>
      <c r="F751">
        <v>6</v>
      </c>
      <c r="G751">
        <v>0</v>
      </c>
      <c r="H751">
        <v>0</v>
      </c>
      <c r="I751" s="10">
        <v>43985</v>
      </c>
      <c r="J751" s="2">
        <f t="shared" si="235"/>
        <v>0</v>
      </c>
      <c r="K751" s="3">
        <f t="shared" si="236"/>
        <v>0</v>
      </c>
      <c r="L751" s="4" t="str">
        <f t="shared" si="237"/>
        <v>Good Transit to CE</v>
      </c>
      <c r="M751" s="4">
        <f t="shared" ca="1" si="238"/>
        <v>986</v>
      </c>
      <c r="N751" s="5" t="str">
        <f t="shared" si="239"/>
        <v>SONIA (ISHOLA &amp; JERRY &amp; JAMIU) - (PPKs Inclusive)</v>
      </c>
      <c r="O751" s="5" t="str">
        <f t="shared" ca="1" si="240"/>
        <v>Over due</v>
      </c>
      <c r="P751" s="23">
        <f t="shared" si="241"/>
        <v>0</v>
      </c>
      <c r="Q751" t="str">
        <f t="shared" si="242"/>
        <v>Expense Part</v>
      </c>
    </row>
    <row r="752" spans="1:17" x14ac:dyDescent="0.35">
      <c r="A752" t="s">
        <v>401</v>
      </c>
      <c r="B752" t="s">
        <v>359</v>
      </c>
      <c r="C752" t="s">
        <v>10</v>
      </c>
      <c r="D752" t="s">
        <v>9</v>
      </c>
      <c r="E752" t="s">
        <v>360</v>
      </c>
      <c r="F752">
        <v>1</v>
      </c>
      <c r="G752">
        <v>0.46</v>
      </c>
      <c r="H752">
        <v>0</v>
      </c>
      <c r="I752" s="10">
        <v>43985</v>
      </c>
      <c r="J752" s="2">
        <f t="shared" si="235"/>
        <v>0.46</v>
      </c>
      <c r="K752" s="3">
        <f t="shared" si="236"/>
        <v>1.2760055478502081E-3</v>
      </c>
      <c r="L752" s="4" t="str">
        <f t="shared" si="237"/>
        <v>Good Transit to CE</v>
      </c>
      <c r="M752" s="4">
        <f t="shared" ca="1" si="238"/>
        <v>986</v>
      </c>
      <c r="N752" s="5" t="str">
        <f t="shared" si="239"/>
        <v>SONIA (ISHOLA &amp; JERRY &amp; JAMIU) - (PPKs Inclusive)</v>
      </c>
      <c r="O752" s="5" t="str">
        <f t="shared" ca="1" si="240"/>
        <v>Over due</v>
      </c>
      <c r="P752" s="23">
        <f t="shared" si="241"/>
        <v>1.2760055478502081E-3</v>
      </c>
      <c r="Q752" t="str">
        <f t="shared" si="242"/>
        <v>Expense Part</v>
      </c>
    </row>
    <row r="753" spans="1:17" x14ac:dyDescent="0.35">
      <c r="A753" t="s">
        <v>401</v>
      </c>
      <c r="B753" t="s">
        <v>370</v>
      </c>
      <c r="C753" t="s">
        <v>10</v>
      </c>
      <c r="D753" t="s">
        <v>9</v>
      </c>
      <c r="E753" t="s">
        <v>371</v>
      </c>
      <c r="F753">
        <v>100</v>
      </c>
      <c r="G753">
        <v>0</v>
      </c>
      <c r="H753">
        <v>0</v>
      </c>
      <c r="I753" s="10">
        <v>43985</v>
      </c>
      <c r="J753" s="2">
        <f t="shared" si="235"/>
        <v>0</v>
      </c>
      <c r="K753" s="3">
        <f t="shared" si="236"/>
        <v>0</v>
      </c>
      <c r="L753" s="4" t="str">
        <f t="shared" si="237"/>
        <v>Good Transit to CE</v>
      </c>
      <c r="M753" s="4">
        <f t="shared" ca="1" si="238"/>
        <v>986</v>
      </c>
      <c r="N753" s="5" t="str">
        <f t="shared" si="239"/>
        <v>SONIA (ISHOLA &amp; JERRY &amp; JAMIU) - (PPKs Inclusive)</v>
      </c>
      <c r="O753" s="5" t="str">
        <f t="shared" ca="1" si="240"/>
        <v>Over due</v>
      </c>
      <c r="P753" s="23">
        <f t="shared" si="241"/>
        <v>0</v>
      </c>
      <c r="Q753" t="str">
        <f t="shared" si="242"/>
        <v>Expense Part</v>
      </c>
    </row>
    <row r="754" spans="1:17" x14ac:dyDescent="0.35">
      <c r="A754" t="s">
        <v>401</v>
      </c>
      <c r="B754" t="s">
        <v>134</v>
      </c>
      <c r="C754" t="s">
        <v>8</v>
      </c>
      <c r="D754" t="s">
        <v>9</v>
      </c>
      <c r="E754" t="s">
        <v>18</v>
      </c>
      <c r="F754">
        <v>2</v>
      </c>
      <c r="G754">
        <v>124886.85</v>
      </c>
      <c r="H754">
        <v>0</v>
      </c>
      <c r="I754" s="10">
        <v>43992</v>
      </c>
      <c r="J754" s="2">
        <f t="shared" si="235"/>
        <v>249773.7</v>
      </c>
      <c r="K754" s="3">
        <f t="shared" si="236"/>
        <v>692.85353675450767</v>
      </c>
      <c r="L754" s="4" t="str">
        <f t="shared" si="237"/>
        <v>Good Transit to CE</v>
      </c>
      <c r="M754" s="4">
        <f t="shared" ca="1" si="238"/>
        <v>979</v>
      </c>
      <c r="N754" s="5" t="str">
        <f t="shared" si="239"/>
        <v>SONIA (ISHOLA &amp; JERRY &amp; JAMIU) - (PPKs Inclusive)</v>
      </c>
      <c r="O754" s="5" t="str">
        <f t="shared" ca="1" si="240"/>
        <v>Over due</v>
      </c>
      <c r="P754" s="23">
        <f t="shared" si="241"/>
        <v>346.42676837725384</v>
      </c>
      <c r="Q754" t="str">
        <f t="shared" si="242"/>
        <v>Non Expense Part</v>
      </c>
    </row>
    <row r="755" spans="1:17" x14ac:dyDescent="0.35">
      <c r="A755" t="s">
        <v>401</v>
      </c>
      <c r="B755" t="s">
        <v>147</v>
      </c>
      <c r="C755" t="s">
        <v>8</v>
      </c>
      <c r="D755" t="s">
        <v>9</v>
      </c>
      <c r="E755" t="s">
        <v>14</v>
      </c>
      <c r="F755">
        <v>1</v>
      </c>
      <c r="G755">
        <v>94734.66</v>
      </c>
      <c r="H755">
        <v>0.03</v>
      </c>
      <c r="I755" s="10">
        <v>43991</v>
      </c>
      <c r="J755" s="2">
        <f t="shared" si="235"/>
        <v>94734.66</v>
      </c>
      <c r="K755" s="3">
        <f t="shared" si="236"/>
        <v>262.78693481276008</v>
      </c>
      <c r="L755" s="4" t="str">
        <f t="shared" si="237"/>
        <v>Good Transit to CE</v>
      </c>
      <c r="M755" s="4">
        <f t="shared" ca="1" si="238"/>
        <v>980</v>
      </c>
      <c r="N755" s="5" t="str">
        <f t="shared" si="239"/>
        <v>SONIA (ISHOLA &amp; JERRY &amp; JAMIU) - (PPKs Inclusive)</v>
      </c>
      <c r="O755" s="5" t="str">
        <f t="shared" ca="1" si="240"/>
        <v>Over due</v>
      </c>
      <c r="P755" s="23">
        <f t="shared" si="241"/>
        <v>262.78685159500696</v>
      </c>
      <c r="Q755" t="str">
        <f t="shared" si="242"/>
        <v>Non Expense Part</v>
      </c>
    </row>
    <row r="756" spans="1:17" x14ac:dyDescent="0.35">
      <c r="A756" t="s">
        <v>401</v>
      </c>
      <c r="B756" t="s">
        <v>515</v>
      </c>
      <c r="C756" t="s">
        <v>10</v>
      </c>
      <c r="D756" t="s">
        <v>9</v>
      </c>
      <c r="E756" t="s">
        <v>516</v>
      </c>
      <c r="F756">
        <v>1</v>
      </c>
      <c r="G756">
        <v>3.37</v>
      </c>
      <c r="H756">
        <v>0</v>
      </c>
      <c r="I756" s="10">
        <v>43985</v>
      </c>
      <c r="J756" s="2">
        <f t="shared" si="235"/>
        <v>3.37</v>
      </c>
      <c r="K756" s="3">
        <f t="shared" si="236"/>
        <v>9.3481276005547859E-3</v>
      </c>
      <c r="L756" s="4" t="str">
        <f t="shared" si="237"/>
        <v>Good Transit to CE</v>
      </c>
      <c r="M756" s="4">
        <f t="shared" ca="1" si="238"/>
        <v>986</v>
      </c>
      <c r="N756" s="5" t="str">
        <f t="shared" si="239"/>
        <v>SONIA (ISHOLA &amp; JERRY &amp; JAMIU) - (PPKs Inclusive)</v>
      </c>
      <c r="O756" s="5" t="str">
        <f t="shared" ca="1" si="240"/>
        <v>Over due</v>
      </c>
      <c r="P756" s="23">
        <f t="shared" si="241"/>
        <v>9.3481276005547859E-3</v>
      </c>
      <c r="Q756" t="str">
        <f t="shared" si="242"/>
        <v>Expense Part</v>
      </c>
    </row>
    <row r="757" spans="1:17" x14ac:dyDescent="0.35">
      <c r="A757" t="s">
        <v>401</v>
      </c>
      <c r="B757" t="s">
        <v>164</v>
      </c>
      <c r="C757" t="s">
        <v>10</v>
      </c>
      <c r="D757" t="s">
        <v>9</v>
      </c>
      <c r="E757" t="s">
        <v>98</v>
      </c>
      <c r="F757">
        <v>6</v>
      </c>
      <c r="G757">
        <v>2.4300000000000002</v>
      </c>
      <c r="H757">
        <v>0</v>
      </c>
      <c r="I757" s="10">
        <v>43985</v>
      </c>
      <c r="J757" s="2">
        <f t="shared" si="235"/>
        <v>14.580000000000002</v>
      </c>
      <c r="K757" s="3">
        <f t="shared" si="236"/>
        <v>4.0443828016643556E-2</v>
      </c>
      <c r="L757" s="4" t="str">
        <f t="shared" si="237"/>
        <v>Good Transit to CE</v>
      </c>
      <c r="M757" s="4">
        <f t="shared" ca="1" si="238"/>
        <v>986</v>
      </c>
      <c r="N757" s="5" t="str">
        <f t="shared" si="239"/>
        <v>SONIA (ISHOLA &amp; JERRY &amp; JAMIU) - (PPKs Inclusive)</v>
      </c>
      <c r="O757" s="5" t="str">
        <f t="shared" ca="1" si="240"/>
        <v>Over due</v>
      </c>
      <c r="P757" s="23">
        <f t="shared" si="241"/>
        <v>6.7406380027739254E-3</v>
      </c>
      <c r="Q757" t="str">
        <f t="shared" si="242"/>
        <v>Expense Part</v>
      </c>
    </row>
    <row r="758" spans="1:17" x14ac:dyDescent="0.35">
      <c r="A758" t="s">
        <v>401</v>
      </c>
      <c r="B758" t="s">
        <v>160</v>
      </c>
      <c r="C758" t="s">
        <v>10</v>
      </c>
      <c r="D758" t="s">
        <v>9</v>
      </c>
      <c r="E758" t="s">
        <v>92</v>
      </c>
      <c r="F758">
        <v>1</v>
      </c>
      <c r="G758">
        <v>39818.07</v>
      </c>
      <c r="H758">
        <v>0</v>
      </c>
      <c r="I758" s="10">
        <v>43993</v>
      </c>
      <c r="J758" s="2">
        <f t="shared" si="235"/>
        <v>39818.07</v>
      </c>
      <c r="K758" s="3">
        <f t="shared" si="236"/>
        <v>110.4523439667129</v>
      </c>
      <c r="L758" s="4" t="str">
        <f t="shared" si="237"/>
        <v>Good Transit to CE</v>
      </c>
      <c r="M758" s="4">
        <f t="shared" ca="1" si="238"/>
        <v>978</v>
      </c>
      <c r="N758" s="5" t="str">
        <f t="shared" si="239"/>
        <v>SONIA (ISHOLA &amp; JERRY &amp; JAMIU) - (PPKs Inclusive)</v>
      </c>
      <c r="O758" s="5" t="str">
        <f t="shared" ca="1" si="240"/>
        <v>Over due</v>
      </c>
      <c r="P758" s="23">
        <f t="shared" si="241"/>
        <v>110.4523439667129</v>
      </c>
      <c r="Q758" t="str">
        <f t="shared" si="242"/>
        <v>Non Expense Part</v>
      </c>
    </row>
    <row r="759" spans="1:17" x14ac:dyDescent="0.35">
      <c r="A759" t="s">
        <v>401</v>
      </c>
      <c r="B759" t="s">
        <v>363</v>
      </c>
      <c r="C759" t="s">
        <v>10</v>
      </c>
      <c r="D759" t="s">
        <v>9</v>
      </c>
      <c r="E759" t="s">
        <v>364</v>
      </c>
      <c r="F759">
        <v>4</v>
      </c>
      <c r="G759">
        <v>6.11</v>
      </c>
      <c r="H759">
        <v>0</v>
      </c>
      <c r="I759" s="10">
        <v>43985</v>
      </c>
      <c r="J759" s="2">
        <f t="shared" si="235"/>
        <v>24.44</v>
      </c>
      <c r="K759" s="3">
        <f t="shared" si="236"/>
        <v>6.7794729542302368E-2</v>
      </c>
      <c r="L759" s="4" t="str">
        <f t="shared" si="237"/>
        <v>Good Transit to CE</v>
      </c>
      <c r="M759" s="4">
        <f t="shared" ca="1" si="238"/>
        <v>986</v>
      </c>
      <c r="N759" s="5" t="str">
        <f t="shared" si="239"/>
        <v>SONIA (ISHOLA &amp; JERRY &amp; JAMIU) - (PPKs Inclusive)</v>
      </c>
      <c r="O759" s="5" t="str">
        <f t="shared" ca="1" si="240"/>
        <v>Over due</v>
      </c>
      <c r="P759" s="23">
        <f t="shared" si="241"/>
        <v>1.6948682385575592E-2</v>
      </c>
      <c r="Q759" t="str">
        <f t="shared" si="242"/>
        <v>Expense Part</v>
      </c>
    </row>
    <row r="760" spans="1:17" x14ac:dyDescent="0.35">
      <c r="A760" t="s">
        <v>401</v>
      </c>
      <c r="B760" t="s">
        <v>403</v>
      </c>
      <c r="C760" t="s">
        <v>10</v>
      </c>
      <c r="D760" t="s">
        <v>9</v>
      </c>
      <c r="E760" t="s">
        <v>404</v>
      </c>
      <c r="F760">
        <v>2</v>
      </c>
      <c r="G760">
        <v>0</v>
      </c>
      <c r="H760">
        <v>0</v>
      </c>
      <c r="I760" s="10">
        <v>43985</v>
      </c>
      <c r="J760" s="2">
        <f t="shared" si="235"/>
        <v>0</v>
      </c>
      <c r="K760" s="3">
        <f t="shared" si="236"/>
        <v>0</v>
      </c>
      <c r="L760" s="4" t="str">
        <f t="shared" si="237"/>
        <v>Good Transit to CE</v>
      </c>
      <c r="M760" s="4">
        <f t="shared" ca="1" si="238"/>
        <v>986</v>
      </c>
      <c r="N760" s="5" t="str">
        <f t="shared" si="239"/>
        <v>SONIA (ISHOLA &amp; JERRY &amp; JAMIU) - (PPKs Inclusive)</v>
      </c>
      <c r="O760" s="5" t="str">
        <f t="shared" ca="1" si="240"/>
        <v>Over due</v>
      </c>
      <c r="P760" s="23">
        <f t="shared" si="241"/>
        <v>0</v>
      </c>
      <c r="Q760" t="str">
        <f t="shared" si="242"/>
        <v>Expense Part</v>
      </c>
    </row>
    <row r="761" spans="1:17" x14ac:dyDescent="0.35">
      <c r="A761" t="s">
        <v>401</v>
      </c>
      <c r="B761" t="s">
        <v>374</v>
      </c>
      <c r="C761" t="s">
        <v>10</v>
      </c>
      <c r="D761" t="s">
        <v>9</v>
      </c>
      <c r="E761" t="s">
        <v>375</v>
      </c>
      <c r="F761">
        <v>1</v>
      </c>
      <c r="G761">
        <v>2137.73</v>
      </c>
      <c r="H761">
        <v>0</v>
      </c>
      <c r="I761" s="10">
        <v>43992</v>
      </c>
      <c r="J761" s="2">
        <f t="shared" si="235"/>
        <v>2137.73</v>
      </c>
      <c r="K761" s="3">
        <f t="shared" si="236"/>
        <v>5.9299029126213592</v>
      </c>
      <c r="L761" s="4" t="str">
        <f t="shared" si="237"/>
        <v>Good Transit to CE</v>
      </c>
      <c r="M761" s="4">
        <f t="shared" ca="1" si="238"/>
        <v>979</v>
      </c>
      <c r="N761" s="5" t="str">
        <f t="shared" si="239"/>
        <v>SONIA (ISHOLA &amp; JERRY &amp; JAMIU) - (PPKs Inclusive)</v>
      </c>
      <c r="O761" s="5" t="str">
        <f t="shared" ca="1" si="240"/>
        <v>Over due</v>
      </c>
      <c r="P761" s="23">
        <f t="shared" si="241"/>
        <v>5.9299029126213592</v>
      </c>
      <c r="Q761" t="str">
        <f t="shared" si="242"/>
        <v>Non Expense Part</v>
      </c>
    </row>
    <row r="762" spans="1:17" x14ac:dyDescent="0.35">
      <c r="A762" t="s">
        <v>401</v>
      </c>
      <c r="B762" t="s">
        <v>470</v>
      </c>
      <c r="C762" t="s">
        <v>10</v>
      </c>
      <c r="D762" t="s">
        <v>9</v>
      </c>
      <c r="E762" t="s">
        <v>471</v>
      </c>
      <c r="F762">
        <v>2</v>
      </c>
      <c r="G762">
        <v>8149.55</v>
      </c>
      <c r="H762">
        <v>0</v>
      </c>
      <c r="I762" s="10">
        <v>43985</v>
      </c>
      <c r="J762" s="2">
        <f t="shared" si="235"/>
        <v>16299.1</v>
      </c>
      <c r="K762" s="3">
        <f t="shared" si="236"/>
        <v>45.2124826629681</v>
      </c>
      <c r="L762" s="4" t="str">
        <f t="shared" si="237"/>
        <v>Good Transit to CE</v>
      </c>
      <c r="M762" s="4">
        <f t="shared" ca="1" si="238"/>
        <v>986</v>
      </c>
      <c r="N762" s="5" t="str">
        <f t="shared" si="239"/>
        <v>SONIA (ISHOLA &amp; JERRY &amp; JAMIU) - (PPKs Inclusive)</v>
      </c>
      <c r="O762" s="5" t="str">
        <f t="shared" ca="1" si="240"/>
        <v>Over due</v>
      </c>
      <c r="P762" s="23">
        <f t="shared" si="241"/>
        <v>22.60624133148405</v>
      </c>
      <c r="Q762" t="str">
        <f t="shared" si="242"/>
        <v>Non Expense Part</v>
      </c>
    </row>
    <row r="763" spans="1:17" x14ac:dyDescent="0.35">
      <c r="A763" t="s">
        <v>401</v>
      </c>
      <c r="B763" t="s">
        <v>472</v>
      </c>
      <c r="C763" t="s">
        <v>10</v>
      </c>
      <c r="D763" t="s">
        <v>9</v>
      </c>
      <c r="E763" t="s">
        <v>473</v>
      </c>
      <c r="F763">
        <v>1</v>
      </c>
      <c r="G763">
        <v>12253.5</v>
      </c>
      <c r="H763">
        <v>0</v>
      </c>
      <c r="I763" s="10">
        <v>43985</v>
      </c>
      <c r="J763" s="2">
        <f t="shared" si="235"/>
        <v>12253.5</v>
      </c>
      <c r="K763" s="3">
        <f t="shared" si="236"/>
        <v>33.990291262135919</v>
      </c>
      <c r="L763" s="4" t="str">
        <f t="shared" si="237"/>
        <v>Good Transit to CE</v>
      </c>
      <c r="M763" s="4">
        <f t="shared" ca="1" si="238"/>
        <v>986</v>
      </c>
      <c r="N763" s="5" t="str">
        <f t="shared" si="239"/>
        <v>SONIA (ISHOLA &amp; JERRY &amp; JAMIU) - (PPKs Inclusive)</v>
      </c>
      <c r="O763" s="5" t="str">
        <f t="shared" ca="1" si="240"/>
        <v>Over due</v>
      </c>
      <c r="P763" s="23">
        <f t="shared" si="241"/>
        <v>33.990291262135919</v>
      </c>
      <c r="Q763" t="str">
        <f t="shared" si="242"/>
        <v>Non Expense Part</v>
      </c>
    </row>
    <row r="764" spans="1:17" x14ac:dyDescent="0.35">
      <c r="A764" t="s">
        <v>401</v>
      </c>
      <c r="B764" t="s">
        <v>478</v>
      </c>
      <c r="C764" t="s">
        <v>10</v>
      </c>
      <c r="D764" t="s">
        <v>9</v>
      </c>
      <c r="E764" t="s">
        <v>479</v>
      </c>
      <c r="F764">
        <v>1</v>
      </c>
      <c r="G764">
        <v>463.89</v>
      </c>
      <c r="H764">
        <v>0</v>
      </c>
      <c r="I764" s="10">
        <v>43985</v>
      </c>
      <c r="J764" s="2">
        <f t="shared" si="235"/>
        <v>463.89</v>
      </c>
      <c r="K764" s="3">
        <f t="shared" si="236"/>
        <v>1.2867961165048543</v>
      </c>
      <c r="L764" s="4" t="str">
        <f t="shared" si="237"/>
        <v>Good Transit to CE</v>
      </c>
      <c r="M764" s="4">
        <f t="shared" ca="1" si="238"/>
        <v>986</v>
      </c>
      <c r="N764" s="5" t="str">
        <f t="shared" si="239"/>
        <v>SONIA (ISHOLA &amp; JERRY &amp; JAMIU) - (PPKs Inclusive)</v>
      </c>
      <c r="O764" s="5" t="str">
        <f t="shared" ca="1" si="240"/>
        <v>Over due</v>
      </c>
      <c r="P764" s="23">
        <f t="shared" si="241"/>
        <v>1.2867961165048543</v>
      </c>
      <c r="Q764" t="str">
        <f t="shared" si="242"/>
        <v>Expense Part</v>
      </c>
    </row>
    <row r="765" spans="1:17" x14ac:dyDescent="0.35">
      <c r="A765" t="s">
        <v>455</v>
      </c>
      <c r="B765" t="s">
        <v>438</v>
      </c>
      <c r="C765" t="s">
        <v>10</v>
      </c>
      <c r="D765" t="s">
        <v>9</v>
      </c>
      <c r="E765" t="s">
        <v>439</v>
      </c>
      <c r="F765">
        <v>6</v>
      </c>
      <c r="G765">
        <v>0</v>
      </c>
      <c r="H765">
        <v>0</v>
      </c>
      <c r="I765" s="10">
        <v>43991</v>
      </c>
      <c r="J765" s="2">
        <f t="shared" si="235"/>
        <v>0</v>
      </c>
      <c r="K765" s="3">
        <f t="shared" si="236"/>
        <v>0</v>
      </c>
      <c r="L765" s="4" t="str">
        <f t="shared" si="237"/>
        <v>Good Transit to CE</v>
      </c>
      <c r="M765" s="4">
        <f t="shared" ca="1" si="238"/>
        <v>980</v>
      </c>
      <c r="N765" s="5" t="str">
        <f t="shared" si="239"/>
        <v>SONIA (ISHOLA &amp; JERRY &amp; JAMIU) - (PPKs Inclusive)</v>
      </c>
      <c r="O765" s="5" t="str">
        <f t="shared" ca="1" si="240"/>
        <v>Over due</v>
      </c>
      <c r="P765" s="23">
        <f t="shared" si="241"/>
        <v>0</v>
      </c>
      <c r="Q765" t="str">
        <f t="shared" si="242"/>
        <v>Expense Part</v>
      </c>
    </row>
    <row r="766" spans="1:17" x14ac:dyDescent="0.35">
      <c r="A766" t="s">
        <v>455</v>
      </c>
      <c r="B766" t="s">
        <v>521</v>
      </c>
      <c r="C766" t="s">
        <v>10</v>
      </c>
      <c r="D766" t="s">
        <v>9</v>
      </c>
      <c r="E766" t="s">
        <v>522</v>
      </c>
      <c r="F766">
        <v>2</v>
      </c>
      <c r="G766">
        <v>0</v>
      </c>
      <c r="H766">
        <v>0</v>
      </c>
      <c r="I766" s="10">
        <v>43991</v>
      </c>
      <c r="J766" s="2">
        <f t="shared" si="235"/>
        <v>0</v>
      </c>
      <c r="K766" s="3">
        <f t="shared" si="236"/>
        <v>0</v>
      </c>
      <c r="L766" s="4" t="str">
        <f t="shared" si="237"/>
        <v>Good Transit to CE</v>
      </c>
      <c r="M766" s="4">
        <f t="shared" ca="1" si="238"/>
        <v>980</v>
      </c>
      <c r="N766" s="5" t="str">
        <f t="shared" si="239"/>
        <v>SONIA (ISHOLA &amp; JERRY &amp; JAMIU) - (PPKs Inclusive)</v>
      </c>
      <c r="O766" s="5" t="str">
        <f t="shared" ca="1" si="240"/>
        <v>Over due</v>
      </c>
      <c r="P766" s="23">
        <f t="shared" si="241"/>
        <v>0</v>
      </c>
      <c r="Q766" t="str">
        <f t="shared" si="242"/>
        <v>Expense Part</v>
      </c>
    </row>
    <row r="767" spans="1:17" x14ac:dyDescent="0.35">
      <c r="A767" t="s">
        <v>455</v>
      </c>
      <c r="B767" t="s">
        <v>359</v>
      </c>
      <c r="C767" t="s">
        <v>10</v>
      </c>
      <c r="D767" t="s">
        <v>9</v>
      </c>
      <c r="E767" t="s">
        <v>360</v>
      </c>
      <c r="F767">
        <v>1</v>
      </c>
      <c r="G767">
        <v>0.46</v>
      </c>
      <c r="H767">
        <v>0</v>
      </c>
      <c r="I767" s="10">
        <v>43991</v>
      </c>
      <c r="J767" s="2">
        <f t="shared" si="235"/>
        <v>0.46</v>
      </c>
      <c r="K767" s="3">
        <f t="shared" si="236"/>
        <v>1.2760055478502081E-3</v>
      </c>
      <c r="L767" s="4" t="str">
        <f t="shared" si="237"/>
        <v>Good Transit to CE</v>
      </c>
      <c r="M767" s="4">
        <f t="shared" ca="1" si="238"/>
        <v>980</v>
      </c>
      <c r="N767" s="5" t="str">
        <f t="shared" si="239"/>
        <v>SONIA (ISHOLA &amp; JERRY &amp; JAMIU) - (PPKs Inclusive)</v>
      </c>
      <c r="O767" s="5" t="str">
        <f t="shared" ca="1" si="240"/>
        <v>Over due</v>
      </c>
      <c r="P767" s="23">
        <f t="shared" si="241"/>
        <v>1.2760055478502081E-3</v>
      </c>
      <c r="Q767" t="str">
        <f t="shared" si="242"/>
        <v>Expense Part</v>
      </c>
    </row>
    <row r="768" spans="1:17" x14ac:dyDescent="0.35">
      <c r="A768" t="s">
        <v>455</v>
      </c>
      <c r="B768" t="s">
        <v>190</v>
      </c>
      <c r="C768" t="s">
        <v>10</v>
      </c>
      <c r="D768" t="s">
        <v>9</v>
      </c>
      <c r="E768" t="s">
        <v>191</v>
      </c>
      <c r="F768">
        <v>1</v>
      </c>
      <c r="G768">
        <v>18014.349999999999</v>
      </c>
      <c r="H768">
        <v>0</v>
      </c>
      <c r="I768" s="10">
        <v>43991</v>
      </c>
      <c r="J768" s="2">
        <f t="shared" si="235"/>
        <v>18014.349999999999</v>
      </c>
      <c r="K768" s="3">
        <f t="shared" si="236"/>
        <v>49.970457697642161</v>
      </c>
      <c r="L768" s="4" t="str">
        <f t="shared" si="237"/>
        <v>Good Transit to CE</v>
      </c>
      <c r="M768" s="4">
        <f t="shared" ca="1" si="238"/>
        <v>980</v>
      </c>
      <c r="N768" s="5" t="str">
        <f t="shared" si="239"/>
        <v>SONIA (ISHOLA &amp; JERRY &amp; JAMIU) - (PPKs Inclusive)</v>
      </c>
      <c r="O768" s="5" t="str">
        <f t="shared" ca="1" si="240"/>
        <v>Over due</v>
      </c>
      <c r="P768" s="23">
        <f t="shared" si="241"/>
        <v>49.970457697642161</v>
      </c>
      <c r="Q768" t="str">
        <f t="shared" si="242"/>
        <v>Non Expense Part</v>
      </c>
    </row>
    <row r="769" spans="1:17" x14ac:dyDescent="0.35">
      <c r="A769" t="s">
        <v>455</v>
      </c>
      <c r="B769" t="s">
        <v>370</v>
      </c>
      <c r="C769" t="s">
        <v>10</v>
      </c>
      <c r="D769" t="s">
        <v>9</v>
      </c>
      <c r="E769" t="s">
        <v>371</v>
      </c>
      <c r="F769">
        <v>100</v>
      </c>
      <c r="G769">
        <v>0</v>
      </c>
      <c r="H769">
        <v>0</v>
      </c>
      <c r="I769" s="10">
        <v>43991</v>
      </c>
      <c r="J769" s="2">
        <f t="shared" si="235"/>
        <v>0</v>
      </c>
      <c r="K769" s="3">
        <f t="shared" si="236"/>
        <v>0</v>
      </c>
      <c r="L769" s="4" t="str">
        <f t="shared" si="237"/>
        <v>Good Transit to CE</v>
      </c>
      <c r="M769" s="4">
        <f t="shared" ca="1" si="238"/>
        <v>980</v>
      </c>
      <c r="N769" s="5" t="str">
        <f t="shared" si="239"/>
        <v>SONIA (ISHOLA &amp; JERRY &amp; JAMIU) - (PPKs Inclusive)</v>
      </c>
      <c r="O769" s="5" t="str">
        <f t="shared" ca="1" si="240"/>
        <v>Over due</v>
      </c>
      <c r="P769" s="23">
        <f t="shared" si="241"/>
        <v>0</v>
      </c>
      <c r="Q769" t="str">
        <f t="shared" si="242"/>
        <v>Expense Part</v>
      </c>
    </row>
    <row r="770" spans="1:17" x14ac:dyDescent="0.35">
      <c r="A770" t="s">
        <v>455</v>
      </c>
      <c r="B770" t="s">
        <v>523</v>
      </c>
      <c r="C770" t="s">
        <v>10</v>
      </c>
      <c r="D770" t="s">
        <v>9</v>
      </c>
      <c r="E770" t="s">
        <v>524</v>
      </c>
      <c r="F770">
        <v>2</v>
      </c>
      <c r="G770">
        <v>5.18</v>
      </c>
      <c r="H770">
        <v>0</v>
      </c>
      <c r="I770" s="10">
        <v>43991</v>
      </c>
      <c r="J770" s="2">
        <f t="shared" si="235"/>
        <v>10.36</v>
      </c>
      <c r="K770" s="3">
        <f t="shared" si="236"/>
        <v>2.87378640776699E-2</v>
      </c>
      <c r="L770" s="4" t="str">
        <f t="shared" si="237"/>
        <v>Good Transit to CE</v>
      </c>
      <c r="M770" s="4">
        <f t="shared" ca="1" si="238"/>
        <v>980</v>
      </c>
      <c r="N770" s="5" t="str">
        <f t="shared" si="239"/>
        <v>SONIA (ISHOLA &amp; JERRY &amp; JAMIU) - (PPKs Inclusive)</v>
      </c>
      <c r="O770" s="5" t="str">
        <f t="shared" ca="1" si="240"/>
        <v>Over due</v>
      </c>
      <c r="P770" s="23">
        <f t="shared" si="241"/>
        <v>1.436893203883495E-2</v>
      </c>
      <c r="Q770" t="str">
        <f t="shared" si="242"/>
        <v>Expense Part</v>
      </c>
    </row>
    <row r="771" spans="1:17" x14ac:dyDescent="0.35">
      <c r="A771" t="s">
        <v>455</v>
      </c>
      <c r="B771" t="s">
        <v>136</v>
      </c>
      <c r="C771" t="s">
        <v>8</v>
      </c>
      <c r="D771" t="s">
        <v>9</v>
      </c>
      <c r="E771" t="s">
        <v>20</v>
      </c>
      <c r="F771">
        <v>1</v>
      </c>
      <c r="G771">
        <v>115853.46</v>
      </c>
      <c r="H771">
        <v>0</v>
      </c>
      <c r="I771" s="10">
        <v>43993</v>
      </c>
      <c r="J771" s="2">
        <f t="shared" si="235"/>
        <v>115853.46</v>
      </c>
      <c r="K771" s="3">
        <f t="shared" si="236"/>
        <v>321.36882108183079</v>
      </c>
      <c r="L771" s="4" t="str">
        <f t="shared" si="237"/>
        <v>Good Transit to CE</v>
      </c>
      <c r="M771" s="4">
        <f t="shared" ca="1" si="238"/>
        <v>978</v>
      </c>
      <c r="N771" s="5" t="str">
        <f t="shared" si="239"/>
        <v>SONIA (ISHOLA &amp; JERRY &amp; JAMIU) - (PPKs Inclusive)</v>
      </c>
      <c r="O771" s="5" t="str">
        <f t="shared" ca="1" si="240"/>
        <v>Over due</v>
      </c>
      <c r="P771" s="23">
        <f t="shared" si="241"/>
        <v>321.36882108183079</v>
      </c>
      <c r="Q771" t="str">
        <f t="shared" si="242"/>
        <v>Non Expense Part</v>
      </c>
    </row>
    <row r="772" spans="1:17" x14ac:dyDescent="0.35">
      <c r="A772" t="s">
        <v>455</v>
      </c>
      <c r="B772" t="s">
        <v>363</v>
      </c>
      <c r="C772" t="s">
        <v>10</v>
      </c>
      <c r="D772" t="s">
        <v>9</v>
      </c>
      <c r="E772" t="s">
        <v>364</v>
      </c>
      <c r="F772">
        <v>4</v>
      </c>
      <c r="G772">
        <v>6.11</v>
      </c>
      <c r="H772">
        <v>0</v>
      </c>
      <c r="I772" s="10">
        <v>43991</v>
      </c>
      <c r="J772" s="2">
        <f t="shared" si="235"/>
        <v>24.44</v>
      </c>
      <c r="K772" s="3">
        <f t="shared" si="236"/>
        <v>6.7794729542302368E-2</v>
      </c>
      <c r="L772" s="4" t="str">
        <f t="shared" si="237"/>
        <v>Good Transit to CE</v>
      </c>
      <c r="M772" s="4">
        <f t="shared" ca="1" si="238"/>
        <v>980</v>
      </c>
      <c r="N772" s="5" t="str">
        <f t="shared" si="239"/>
        <v>SONIA (ISHOLA &amp; JERRY &amp; JAMIU) - (PPKs Inclusive)</v>
      </c>
      <c r="O772" s="5" t="str">
        <f t="shared" ca="1" si="240"/>
        <v>Over due</v>
      </c>
      <c r="P772" s="23">
        <f t="shared" si="241"/>
        <v>1.6948682385575592E-2</v>
      </c>
      <c r="Q772" t="str">
        <f t="shared" si="242"/>
        <v>Expense Part</v>
      </c>
    </row>
    <row r="773" spans="1:17" x14ac:dyDescent="0.35">
      <c r="A773" t="s">
        <v>455</v>
      </c>
      <c r="B773" t="s">
        <v>403</v>
      </c>
      <c r="C773" t="s">
        <v>10</v>
      </c>
      <c r="D773" t="s">
        <v>9</v>
      </c>
      <c r="E773" t="s">
        <v>404</v>
      </c>
      <c r="F773">
        <v>2</v>
      </c>
      <c r="G773">
        <v>0</v>
      </c>
      <c r="H773">
        <v>0</v>
      </c>
      <c r="I773" s="10">
        <v>43991</v>
      </c>
      <c r="J773" s="2">
        <f t="shared" si="235"/>
        <v>0</v>
      </c>
      <c r="K773" s="3">
        <f t="shared" si="236"/>
        <v>0</v>
      </c>
      <c r="L773" s="4" t="str">
        <f t="shared" si="237"/>
        <v>Good Transit to CE</v>
      </c>
      <c r="M773" s="4">
        <f t="shared" ca="1" si="238"/>
        <v>980</v>
      </c>
      <c r="N773" s="5" t="str">
        <f t="shared" si="239"/>
        <v>SONIA (ISHOLA &amp; JERRY &amp; JAMIU) - (PPKs Inclusive)</v>
      </c>
      <c r="O773" s="5" t="str">
        <f t="shared" ca="1" si="240"/>
        <v>Over due</v>
      </c>
      <c r="P773" s="23">
        <f t="shared" si="241"/>
        <v>0</v>
      </c>
      <c r="Q773" t="str">
        <f t="shared" si="242"/>
        <v>Expense Part</v>
      </c>
    </row>
    <row r="774" spans="1:17" x14ac:dyDescent="0.35">
      <c r="A774" t="s">
        <v>455</v>
      </c>
      <c r="B774" t="s">
        <v>470</v>
      </c>
      <c r="C774" t="s">
        <v>10</v>
      </c>
      <c r="D774" t="s">
        <v>9</v>
      </c>
      <c r="E774" t="s">
        <v>471</v>
      </c>
      <c r="F774">
        <v>2</v>
      </c>
      <c r="G774">
        <v>8149.55</v>
      </c>
      <c r="H774">
        <v>0</v>
      </c>
      <c r="I774" s="10">
        <v>43991</v>
      </c>
      <c r="J774" s="2">
        <f t="shared" si="235"/>
        <v>16299.1</v>
      </c>
      <c r="K774" s="3">
        <f t="shared" si="236"/>
        <v>45.2124826629681</v>
      </c>
      <c r="L774" s="4" t="str">
        <f t="shared" si="237"/>
        <v>Good Transit to CE</v>
      </c>
      <c r="M774" s="4">
        <f t="shared" ca="1" si="238"/>
        <v>980</v>
      </c>
      <c r="N774" s="5" t="str">
        <f t="shared" si="239"/>
        <v>SONIA (ISHOLA &amp; JERRY &amp; JAMIU) - (PPKs Inclusive)</v>
      </c>
      <c r="O774" s="5" t="str">
        <f t="shared" ca="1" si="240"/>
        <v>Over due</v>
      </c>
      <c r="P774" s="23">
        <f t="shared" si="241"/>
        <v>22.60624133148405</v>
      </c>
      <c r="Q774" t="str">
        <f t="shared" si="242"/>
        <v>Non Expense Part</v>
      </c>
    </row>
    <row r="775" spans="1:17" x14ac:dyDescent="0.35">
      <c r="A775" t="s">
        <v>455</v>
      </c>
      <c r="B775" t="s">
        <v>472</v>
      </c>
      <c r="C775" t="s">
        <v>10</v>
      </c>
      <c r="D775" t="s">
        <v>9</v>
      </c>
      <c r="E775" t="s">
        <v>473</v>
      </c>
      <c r="F775">
        <v>1</v>
      </c>
      <c r="G775">
        <v>12253.5</v>
      </c>
      <c r="H775">
        <v>0</v>
      </c>
      <c r="I775" s="10">
        <v>43991</v>
      </c>
      <c r="J775" s="2">
        <f t="shared" si="235"/>
        <v>12253.5</v>
      </c>
      <c r="K775" s="3">
        <f t="shared" si="236"/>
        <v>33.990291262135919</v>
      </c>
      <c r="L775" s="4" t="str">
        <f t="shared" si="237"/>
        <v>Good Transit to CE</v>
      </c>
      <c r="M775" s="4">
        <f t="shared" ca="1" si="238"/>
        <v>980</v>
      </c>
      <c r="N775" s="5" t="str">
        <f t="shared" si="239"/>
        <v>SONIA (ISHOLA &amp; JERRY &amp; JAMIU) - (PPKs Inclusive)</v>
      </c>
      <c r="O775" s="5" t="str">
        <f t="shared" ca="1" si="240"/>
        <v>Over due</v>
      </c>
      <c r="P775" s="23">
        <f t="shared" si="241"/>
        <v>33.990291262135919</v>
      </c>
      <c r="Q775" t="str">
        <f t="shared" si="242"/>
        <v>Non Expense Part</v>
      </c>
    </row>
    <row r="776" spans="1:17" x14ac:dyDescent="0.35">
      <c r="A776" t="s">
        <v>455</v>
      </c>
      <c r="B776" t="s">
        <v>607</v>
      </c>
      <c r="C776" t="s">
        <v>10</v>
      </c>
      <c r="D776" t="s">
        <v>9</v>
      </c>
      <c r="E776" t="s">
        <v>608</v>
      </c>
      <c r="F776">
        <v>2</v>
      </c>
      <c r="G776">
        <v>0</v>
      </c>
      <c r="H776">
        <v>0</v>
      </c>
      <c r="I776" s="10">
        <v>43991</v>
      </c>
      <c r="J776" s="2">
        <f t="shared" si="235"/>
        <v>0</v>
      </c>
      <c r="K776" s="3">
        <f t="shared" si="236"/>
        <v>0</v>
      </c>
      <c r="L776" s="4" t="str">
        <f t="shared" si="237"/>
        <v>Good Transit to CE</v>
      </c>
      <c r="M776" s="4">
        <f t="shared" ca="1" si="238"/>
        <v>980</v>
      </c>
      <c r="N776" s="5" t="str">
        <f t="shared" si="239"/>
        <v>SONIA (ISHOLA &amp; JERRY &amp; JAMIU) - (PPKs Inclusive)</v>
      </c>
      <c r="O776" s="5" t="str">
        <f t="shared" ca="1" si="240"/>
        <v>Over due</v>
      </c>
      <c r="P776" s="23">
        <f t="shared" si="241"/>
        <v>0</v>
      </c>
      <c r="Q776" t="str">
        <f t="shared" si="242"/>
        <v>Expense Part</v>
      </c>
    </row>
    <row r="777" spans="1:17" x14ac:dyDescent="0.35">
      <c r="A777" t="s">
        <v>455</v>
      </c>
      <c r="B777" t="s">
        <v>609</v>
      </c>
      <c r="C777" t="s">
        <v>10</v>
      </c>
      <c r="D777" t="s">
        <v>9</v>
      </c>
      <c r="E777" t="s">
        <v>610</v>
      </c>
      <c r="F777">
        <v>1</v>
      </c>
      <c r="G777">
        <v>3659.29</v>
      </c>
      <c r="H777">
        <v>0</v>
      </c>
      <c r="I777" s="10">
        <v>43991</v>
      </c>
      <c r="J777" s="2">
        <f t="shared" si="235"/>
        <v>3659.29</v>
      </c>
      <c r="K777" s="3">
        <f t="shared" si="236"/>
        <v>10.150596393897365</v>
      </c>
      <c r="L777" s="4" t="str">
        <f t="shared" si="237"/>
        <v>Good Transit to CE</v>
      </c>
      <c r="M777" s="4">
        <f t="shared" ca="1" si="238"/>
        <v>980</v>
      </c>
      <c r="N777" s="5" t="str">
        <f t="shared" si="239"/>
        <v>SONIA (ISHOLA &amp; JERRY &amp; JAMIU) - (PPKs Inclusive)</v>
      </c>
      <c r="O777" s="5" t="str">
        <f t="shared" ca="1" si="240"/>
        <v>Over due</v>
      </c>
      <c r="P777" s="23">
        <f t="shared" si="241"/>
        <v>10.150596393897365</v>
      </c>
      <c r="Q777" t="str">
        <f t="shared" si="242"/>
        <v>Non Expense Part</v>
      </c>
    </row>
    <row r="778" spans="1:17" x14ac:dyDescent="0.35">
      <c r="A778" t="s">
        <v>455</v>
      </c>
      <c r="B778" t="s">
        <v>527</v>
      </c>
      <c r="C778" t="s">
        <v>10</v>
      </c>
      <c r="D778" t="s">
        <v>9</v>
      </c>
      <c r="E778" t="s">
        <v>528</v>
      </c>
      <c r="F778">
        <v>2</v>
      </c>
      <c r="G778">
        <v>33.549999999999997</v>
      </c>
      <c r="H778">
        <v>0</v>
      </c>
      <c r="I778" s="10">
        <v>43991</v>
      </c>
      <c r="J778" s="2">
        <f t="shared" si="235"/>
        <v>67.099999999999994</v>
      </c>
      <c r="K778" s="3">
        <f t="shared" si="236"/>
        <v>0.18613037447988903</v>
      </c>
      <c r="L778" s="4" t="str">
        <f t="shared" si="237"/>
        <v>Good Transit to CE</v>
      </c>
      <c r="M778" s="4">
        <f t="shared" ca="1" si="238"/>
        <v>980</v>
      </c>
      <c r="N778" s="5" t="str">
        <f t="shared" si="239"/>
        <v>SONIA (ISHOLA &amp; JERRY &amp; JAMIU) - (PPKs Inclusive)</v>
      </c>
      <c r="O778" s="5" t="str">
        <f t="shared" ca="1" si="240"/>
        <v>Over due</v>
      </c>
      <c r="P778" s="23">
        <f t="shared" si="241"/>
        <v>9.3065187239944516E-2</v>
      </c>
      <c r="Q778" t="str">
        <f t="shared" si="242"/>
        <v>Expense Part</v>
      </c>
    </row>
    <row r="779" spans="1:17" x14ac:dyDescent="0.35">
      <c r="A779" t="s">
        <v>493</v>
      </c>
      <c r="B779" t="s">
        <v>134</v>
      </c>
      <c r="C779" t="s">
        <v>8</v>
      </c>
      <c r="D779" t="s">
        <v>9</v>
      </c>
      <c r="E779" t="s">
        <v>18</v>
      </c>
      <c r="F779">
        <v>1</v>
      </c>
      <c r="G779">
        <v>124886.85</v>
      </c>
      <c r="H779">
        <v>0</v>
      </c>
      <c r="I779" s="10">
        <v>43991</v>
      </c>
      <c r="J779" s="2">
        <f t="shared" si="235"/>
        <v>124886.85</v>
      </c>
      <c r="K779" s="3">
        <f t="shared" si="236"/>
        <v>346.42676837725384</v>
      </c>
      <c r="L779" s="4" t="str">
        <f t="shared" si="237"/>
        <v>Good Transit to CE</v>
      </c>
      <c r="M779" s="4">
        <f t="shared" ca="1" si="238"/>
        <v>980</v>
      </c>
      <c r="N779" s="5" t="str">
        <f t="shared" si="239"/>
        <v>SONIA (ISHOLA &amp; JERRY &amp; JAMIU) - (PPKs Inclusive)</v>
      </c>
      <c r="O779" s="5" t="str">
        <f t="shared" ca="1" si="240"/>
        <v>Over due</v>
      </c>
      <c r="P779" s="23">
        <f t="shared" si="241"/>
        <v>346.42676837725384</v>
      </c>
      <c r="Q779" t="str">
        <f t="shared" si="242"/>
        <v>Non Expense Part</v>
      </c>
    </row>
    <row r="780" spans="1:17" x14ac:dyDescent="0.35">
      <c r="A780" t="s">
        <v>494</v>
      </c>
      <c r="B780" t="s">
        <v>148</v>
      </c>
      <c r="C780" t="s">
        <v>10</v>
      </c>
      <c r="D780" t="s">
        <v>9</v>
      </c>
      <c r="E780" t="s">
        <v>21</v>
      </c>
      <c r="F780">
        <v>1</v>
      </c>
      <c r="G780">
        <v>21891.31</v>
      </c>
      <c r="H780">
        <v>0</v>
      </c>
      <c r="I780" s="10">
        <v>43991</v>
      </c>
      <c r="J780" s="2">
        <f t="shared" si="235"/>
        <v>21891.31</v>
      </c>
      <c r="K780" s="3">
        <f t="shared" si="236"/>
        <v>60.724854368932043</v>
      </c>
      <c r="L780" s="4" t="str">
        <f t="shared" si="237"/>
        <v>Good Transit to CE</v>
      </c>
      <c r="M780" s="4">
        <f t="shared" ca="1" si="238"/>
        <v>980</v>
      </c>
      <c r="N780" s="5" t="str">
        <f t="shared" si="239"/>
        <v>SONIA (ISHOLA &amp; JERRY &amp; JAMIU) - (PPKs Inclusive)</v>
      </c>
      <c r="O780" s="5" t="str">
        <f t="shared" ca="1" si="240"/>
        <v>Over due</v>
      </c>
      <c r="P780" s="23">
        <f t="shared" si="241"/>
        <v>60.724854368932043</v>
      </c>
      <c r="Q780" t="str">
        <f t="shared" si="242"/>
        <v>Non Expense Part</v>
      </c>
    </row>
    <row r="781" spans="1:17" x14ac:dyDescent="0.35">
      <c r="A781" t="s">
        <v>494</v>
      </c>
      <c r="B781" t="s">
        <v>374</v>
      </c>
      <c r="C781" t="s">
        <v>10</v>
      </c>
      <c r="D781" t="s">
        <v>9</v>
      </c>
      <c r="E781" t="s">
        <v>375</v>
      </c>
      <c r="F781">
        <v>2</v>
      </c>
      <c r="G781">
        <v>2137.73</v>
      </c>
      <c r="H781">
        <v>0</v>
      </c>
      <c r="I781" s="10">
        <v>43992</v>
      </c>
      <c r="J781" s="2">
        <f t="shared" si="235"/>
        <v>4275.46</v>
      </c>
      <c r="K781" s="3">
        <f t="shared" si="236"/>
        <v>11.859805825242718</v>
      </c>
      <c r="L781" s="4" t="str">
        <f t="shared" si="237"/>
        <v>Good Transit to CE</v>
      </c>
      <c r="M781" s="4">
        <f t="shared" ca="1" si="238"/>
        <v>979</v>
      </c>
      <c r="N781" s="5" t="str">
        <f t="shared" si="239"/>
        <v>SONIA (ISHOLA &amp; JERRY &amp; JAMIU) - (PPKs Inclusive)</v>
      </c>
      <c r="O781" s="5" t="str">
        <f t="shared" ca="1" si="240"/>
        <v>Over due</v>
      </c>
      <c r="P781" s="23">
        <f t="shared" si="241"/>
        <v>5.9299029126213592</v>
      </c>
      <c r="Q781" t="str">
        <f t="shared" si="242"/>
        <v>Non Expense Part</v>
      </c>
    </row>
    <row r="782" spans="1:17" x14ac:dyDescent="0.35">
      <c r="A782" t="s">
        <v>495</v>
      </c>
      <c r="B782" t="s">
        <v>429</v>
      </c>
      <c r="C782" t="s">
        <v>10</v>
      </c>
      <c r="D782" t="s">
        <v>9</v>
      </c>
      <c r="E782" t="s">
        <v>430</v>
      </c>
      <c r="F782">
        <v>5</v>
      </c>
      <c r="G782">
        <v>0.98</v>
      </c>
      <c r="H782">
        <v>0</v>
      </c>
      <c r="I782" s="10">
        <v>43993</v>
      </c>
      <c r="J782" s="2">
        <f t="shared" si="235"/>
        <v>4.9000000000000004</v>
      </c>
      <c r="K782" s="3">
        <f t="shared" si="236"/>
        <v>1.3592233009708739E-2</v>
      </c>
      <c r="L782" s="4" t="str">
        <f t="shared" si="237"/>
        <v>Good Transit to CE</v>
      </c>
      <c r="M782" s="4">
        <f t="shared" ca="1" si="238"/>
        <v>978</v>
      </c>
      <c r="N782" s="5" t="str">
        <f t="shared" si="239"/>
        <v>SONIA (ISHOLA &amp; JERRY &amp; JAMIU) - (PPKs Inclusive)</v>
      </c>
      <c r="O782" s="5" t="str">
        <f t="shared" ca="1" si="240"/>
        <v>Over due</v>
      </c>
      <c r="P782" s="23">
        <f t="shared" si="241"/>
        <v>2.7184466019417475E-3</v>
      </c>
      <c r="Q782" t="str">
        <f t="shared" si="242"/>
        <v>Expense Part</v>
      </c>
    </row>
    <row r="783" spans="1:17" x14ac:dyDescent="0.35">
      <c r="A783" t="s">
        <v>495</v>
      </c>
      <c r="B783" t="s">
        <v>316</v>
      </c>
      <c r="C783" t="s">
        <v>8</v>
      </c>
      <c r="D783" t="s">
        <v>9</v>
      </c>
      <c r="E783" t="s">
        <v>35</v>
      </c>
      <c r="F783">
        <v>1</v>
      </c>
      <c r="G783">
        <v>37426.400000000001</v>
      </c>
      <c r="H783">
        <v>0</v>
      </c>
      <c r="I783" s="10">
        <v>43993</v>
      </c>
      <c r="J783" s="2">
        <f t="shared" si="235"/>
        <v>37426.400000000001</v>
      </c>
      <c r="K783" s="3">
        <f t="shared" si="236"/>
        <v>103.81803051317615</v>
      </c>
      <c r="L783" s="4" t="str">
        <f t="shared" si="237"/>
        <v>Good Transit to CE</v>
      </c>
      <c r="M783" s="4">
        <f t="shared" ca="1" si="238"/>
        <v>978</v>
      </c>
      <c r="N783" s="5" t="str">
        <f t="shared" si="239"/>
        <v>SONIA (ISHOLA &amp; JERRY &amp; JAMIU) - (PPKs Inclusive)</v>
      </c>
      <c r="O783" s="5" t="str">
        <f t="shared" ca="1" si="240"/>
        <v>Over due</v>
      </c>
      <c r="P783" s="23">
        <f t="shared" si="241"/>
        <v>103.81803051317615</v>
      </c>
      <c r="Q783" t="str">
        <f t="shared" si="242"/>
        <v>Non Expense Part</v>
      </c>
    </row>
    <row r="784" spans="1:17" x14ac:dyDescent="0.35">
      <c r="A784" t="s">
        <v>437</v>
      </c>
      <c r="B784" t="s">
        <v>134</v>
      </c>
      <c r="C784" t="s">
        <v>8</v>
      </c>
      <c r="D784" t="s">
        <v>9</v>
      </c>
      <c r="E784" t="s">
        <v>18</v>
      </c>
      <c r="F784">
        <v>1</v>
      </c>
      <c r="G784">
        <v>124886.85</v>
      </c>
      <c r="H784">
        <v>0</v>
      </c>
      <c r="I784" s="10">
        <v>43991</v>
      </c>
      <c r="J784" s="2">
        <f t="shared" si="235"/>
        <v>124886.85</v>
      </c>
      <c r="K784" s="3">
        <f t="shared" si="236"/>
        <v>346.42676837725384</v>
      </c>
      <c r="L784" s="4" t="str">
        <f t="shared" si="237"/>
        <v>Good Transit to CE</v>
      </c>
      <c r="M784" s="4">
        <f t="shared" ca="1" si="238"/>
        <v>980</v>
      </c>
      <c r="N784" s="5" t="str">
        <f t="shared" si="239"/>
        <v>SONIA (ISHOLA &amp; JERRY &amp; JAMIU) - (PPKs Inclusive)</v>
      </c>
      <c r="O784" s="5" t="str">
        <f t="shared" ca="1" si="240"/>
        <v>Over due</v>
      </c>
      <c r="P784" s="23">
        <f t="shared" si="241"/>
        <v>346.42676837725384</v>
      </c>
      <c r="Q784" t="str">
        <f t="shared" si="242"/>
        <v>Non Expense Part</v>
      </c>
    </row>
    <row r="785" spans="1:17" x14ac:dyDescent="0.35">
      <c r="A785" t="s">
        <v>611</v>
      </c>
      <c r="B785" t="s">
        <v>134</v>
      </c>
      <c r="C785" t="s">
        <v>8</v>
      </c>
      <c r="D785" t="s">
        <v>9</v>
      </c>
      <c r="E785" t="s">
        <v>18</v>
      </c>
      <c r="F785">
        <v>1</v>
      </c>
      <c r="G785">
        <v>124886.85</v>
      </c>
      <c r="H785">
        <v>0</v>
      </c>
      <c r="I785" s="10">
        <v>43993</v>
      </c>
      <c r="J785" s="2">
        <f t="shared" si="235"/>
        <v>124886.85</v>
      </c>
      <c r="K785" s="3">
        <f t="shared" si="236"/>
        <v>346.42676837725384</v>
      </c>
      <c r="L785" s="4" t="str">
        <f t="shared" si="237"/>
        <v>Good Transit to CE</v>
      </c>
      <c r="M785" s="4">
        <f t="shared" ca="1" si="238"/>
        <v>978</v>
      </c>
      <c r="N785" s="5" t="str">
        <f t="shared" si="239"/>
        <v>SONIA (ISHOLA &amp; JERRY &amp; JAMIU) - (PPKs Inclusive)</v>
      </c>
      <c r="O785" s="5" t="str">
        <f t="shared" ca="1" si="240"/>
        <v>Over due</v>
      </c>
      <c r="P785" s="23">
        <f t="shared" si="241"/>
        <v>346.42676837725384</v>
      </c>
      <c r="Q785" t="str">
        <f t="shared" si="242"/>
        <v>Non Expense Part</v>
      </c>
    </row>
    <row r="786" spans="1:17" x14ac:dyDescent="0.35">
      <c r="A786" t="s">
        <v>611</v>
      </c>
      <c r="B786" t="s">
        <v>144</v>
      </c>
      <c r="C786" t="s">
        <v>8</v>
      </c>
      <c r="D786" t="s">
        <v>9</v>
      </c>
      <c r="E786" t="s">
        <v>28</v>
      </c>
      <c r="F786">
        <v>1</v>
      </c>
      <c r="G786">
        <v>59967.21</v>
      </c>
      <c r="H786">
        <v>0</v>
      </c>
      <c r="I786" s="10">
        <v>43990</v>
      </c>
      <c r="J786" s="2">
        <f t="shared" si="235"/>
        <v>59967.21</v>
      </c>
      <c r="K786" s="3">
        <f t="shared" si="236"/>
        <v>166.34454923717058</v>
      </c>
      <c r="L786" s="4" t="str">
        <f t="shared" si="237"/>
        <v>Good Transit to CE</v>
      </c>
      <c r="M786" s="4">
        <f t="shared" ca="1" si="238"/>
        <v>981</v>
      </c>
      <c r="N786" s="5" t="str">
        <f t="shared" si="239"/>
        <v>SONIA (ISHOLA &amp; JERRY &amp; JAMIU) - (PPKs Inclusive)</v>
      </c>
      <c r="O786" s="5" t="str">
        <f t="shared" ca="1" si="240"/>
        <v>Over due</v>
      </c>
      <c r="P786" s="23">
        <f t="shared" si="241"/>
        <v>166.34454923717058</v>
      </c>
      <c r="Q786" t="str">
        <f t="shared" si="242"/>
        <v>Non Expense Part</v>
      </c>
    </row>
    <row r="787" spans="1:17" x14ac:dyDescent="0.35">
      <c r="A787" t="s">
        <v>365</v>
      </c>
      <c r="B787" t="s">
        <v>170</v>
      </c>
      <c r="C787" t="s">
        <v>10</v>
      </c>
      <c r="D787" t="s">
        <v>9</v>
      </c>
      <c r="E787" t="s">
        <v>95</v>
      </c>
      <c r="F787">
        <v>1</v>
      </c>
      <c r="G787">
        <v>1957.75</v>
      </c>
      <c r="H787">
        <v>0</v>
      </c>
      <c r="I787" s="10">
        <v>43913</v>
      </c>
      <c r="J787" s="2">
        <f t="shared" si="235"/>
        <v>1957.75</v>
      </c>
      <c r="K787" s="3">
        <f t="shared" si="236"/>
        <v>5.4306518723994452</v>
      </c>
      <c r="L787" s="4" t="str">
        <f t="shared" si="237"/>
        <v>Good Transit to CE</v>
      </c>
      <c r="M787" s="4">
        <f t="shared" ca="1" si="238"/>
        <v>1058</v>
      </c>
      <c r="N787" s="5" t="str">
        <f t="shared" si="239"/>
        <v>SONIA (ISHOLA &amp; JERRY &amp; JAMIU) - (PPKs Inclusive)</v>
      </c>
      <c r="O787" s="5" t="str">
        <f t="shared" ca="1" si="240"/>
        <v>Over due</v>
      </c>
      <c r="P787" s="23">
        <f t="shared" si="241"/>
        <v>5.4306518723994452</v>
      </c>
      <c r="Q787" t="str">
        <f t="shared" si="242"/>
        <v>Non Expense Part</v>
      </c>
    </row>
    <row r="788" spans="1:17" x14ac:dyDescent="0.35">
      <c r="A788" t="s">
        <v>365</v>
      </c>
      <c r="B788" t="s">
        <v>355</v>
      </c>
      <c r="C788" t="s">
        <v>10</v>
      </c>
      <c r="D788" t="s">
        <v>9</v>
      </c>
      <c r="E788" t="s">
        <v>356</v>
      </c>
      <c r="F788">
        <v>1</v>
      </c>
      <c r="G788">
        <v>39102.17</v>
      </c>
      <c r="H788">
        <v>0</v>
      </c>
      <c r="I788" s="10">
        <v>43993</v>
      </c>
      <c r="J788" s="2">
        <f t="shared" si="235"/>
        <v>39102.17</v>
      </c>
      <c r="K788" s="3">
        <f t="shared" si="236"/>
        <v>108.4664909847434</v>
      </c>
      <c r="L788" s="4" t="str">
        <f t="shared" si="237"/>
        <v>Good Transit to CE</v>
      </c>
      <c r="M788" s="4">
        <f t="shared" ca="1" si="238"/>
        <v>978</v>
      </c>
      <c r="N788" s="5" t="str">
        <f t="shared" si="239"/>
        <v>SONIA (ISHOLA &amp; JERRY &amp; JAMIU) - (PPKs Inclusive)</v>
      </c>
      <c r="O788" s="5" t="str">
        <f t="shared" ca="1" si="240"/>
        <v>Over due</v>
      </c>
      <c r="P788" s="23">
        <f t="shared" si="241"/>
        <v>108.4664909847434</v>
      </c>
      <c r="Q788" t="str">
        <f t="shared" si="242"/>
        <v>Non Expense Part</v>
      </c>
    </row>
    <row r="789" spans="1:17" x14ac:dyDescent="0.35">
      <c r="A789" t="s">
        <v>365</v>
      </c>
      <c r="B789" t="s">
        <v>374</v>
      </c>
      <c r="C789" t="s">
        <v>10</v>
      </c>
      <c r="D789" t="s">
        <v>9</v>
      </c>
      <c r="E789" t="s">
        <v>375</v>
      </c>
      <c r="F789">
        <v>1</v>
      </c>
      <c r="G789">
        <v>2137.73</v>
      </c>
      <c r="H789">
        <v>0</v>
      </c>
      <c r="I789" s="10">
        <v>43993</v>
      </c>
      <c r="J789" s="2">
        <f t="shared" si="235"/>
        <v>2137.73</v>
      </c>
      <c r="K789" s="3">
        <f t="shared" si="236"/>
        <v>5.9299029126213592</v>
      </c>
      <c r="L789" s="4" t="str">
        <f t="shared" si="237"/>
        <v>Good Transit to CE</v>
      </c>
      <c r="M789" s="4">
        <f t="shared" ca="1" si="238"/>
        <v>978</v>
      </c>
      <c r="N789" s="5" t="str">
        <f t="shared" si="239"/>
        <v>SONIA (ISHOLA &amp; JERRY &amp; JAMIU) - (PPKs Inclusive)</v>
      </c>
      <c r="O789" s="5" t="str">
        <f t="shared" ca="1" si="240"/>
        <v>Over due</v>
      </c>
      <c r="P789" s="23">
        <f t="shared" si="241"/>
        <v>5.9299029126213592</v>
      </c>
      <c r="Q789" t="str">
        <f t="shared" si="242"/>
        <v>Non Expense Part</v>
      </c>
    </row>
    <row r="790" spans="1:17" x14ac:dyDescent="0.35">
      <c r="A790" t="s">
        <v>496</v>
      </c>
      <c r="B790" t="s">
        <v>154</v>
      </c>
      <c r="C790" t="s">
        <v>8</v>
      </c>
      <c r="D790" t="s">
        <v>9</v>
      </c>
      <c r="E790" t="s">
        <v>42</v>
      </c>
      <c r="F790">
        <v>1</v>
      </c>
      <c r="G790">
        <v>41454.54</v>
      </c>
      <c r="H790">
        <v>0</v>
      </c>
      <c r="I790" s="10">
        <v>43992</v>
      </c>
      <c r="J790" s="2">
        <f t="shared" si="235"/>
        <v>41454.54</v>
      </c>
      <c r="K790" s="3">
        <f t="shared" si="236"/>
        <v>114.9917891816921</v>
      </c>
      <c r="L790" s="4" t="str">
        <f t="shared" si="237"/>
        <v>Good Transit to CE</v>
      </c>
      <c r="M790" s="4">
        <f t="shared" ca="1" si="238"/>
        <v>979</v>
      </c>
      <c r="N790" s="5" t="str">
        <f t="shared" si="239"/>
        <v>SONIA (ISHOLA &amp; JERRY &amp; JAMIU) - (PPKs Inclusive)</v>
      </c>
      <c r="O790" s="5" t="str">
        <f t="shared" ca="1" si="240"/>
        <v>Over due</v>
      </c>
      <c r="P790" s="23">
        <f t="shared" si="241"/>
        <v>114.9917891816921</v>
      </c>
      <c r="Q790" t="str">
        <f t="shared" si="242"/>
        <v>Non Expense Part</v>
      </c>
    </row>
    <row r="791" spans="1:17" x14ac:dyDescent="0.35">
      <c r="A791" t="s">
        <v>540</v>
      </c>
      <c r="B791" t="s">
        <v>248</v>
      </c>
      <c r="C791" t="s">
        <v>8</v>
      </c>
      <c r="D791" t="s">
        <v>9</v>
      </c>
      <c r="E791" t="s">
        <v>132</v>
      </c>
      <c r="F791">
        <v>1</v>
      </c>
      <c r="G791">
        <v>190953.51</v>
      </c>
      <c r="H791">
        <v>0</v>
      </c>
      <c r="I791" s="10">
        <v>43993</v>
      </c>
      <c r="J791" s="2">
        <f t="shared" si="235"/>
        <v>190953.51</v>
      </c>
      <c r="K791" s="3">
        <f t="shared" si="236"/>
        <v>529.69073509015254</v>
      </c>
      <c r="L791" s="4" t="str">
        <f t="shared" si="237"/>
        <v>Good Transit to CE</v>
      </c>
      <c r="M791" s="4">
        <f t="shared" ca="1" si="238"/>
        <v>978</v>
      </c>
      <c r="N791" s="5" t="str">
        <f t="shared" si="239"/>
        <v>SONIA (ISHOLA &amp; JERRY &amp; JAMIU) - (PPKs Inclusive)</v>
      </c>
      <c r="O791" s="5" t="str">
        <f t="shared" ca="1" si="240"/>
        <v>Over due</v>
      </c>
      <c r="P791" s="23">
        <f t="shared" si="241"/>
        <v>529.69073509015254</v>
      </c>
      <c r="Q791" t="str">
        <f t="shared" si="242"/>
        <v>Non Expense Part</v>
      </c>
    </row>
    <row r="792" spans="1:17" x14ac:dyDescent="0.35">
      <c r="A792" t="s">
        <v>540</v>
      </c>
      <c r="B792" t="s">
        <v>148</v>
      </c>
      <c r="C792" t="s">
        <v>10</v>
      </c>
      <c r="D792" t="s">
        <v>9</v>
      </c>
      <c r="E792" t="s">
        <v>21</v>
      </c>
      <c r="F792">
        <v>1</v>
      </c>
      <c r="G792">
        <v>21891.31</v>
      </c>
      <c r="H792">
        <v>0</v>
      </c>
      <c r="I792" s="10">
        <v>43991</v>
      </c>
      <c r="J792" s="2">
        <f t="shared" si="235"/>
        <v>21891.31</v>
      </c>
      <c r="K792" s="3">
        <f t="shared" si="236"/>
        <v>60.724854368932043</v>
      </c>
      <c r="L792" s="4" t="str">
        <f t="shared" si="237"/>
        <v>Good Transit to CE</v>
      </c>
      <c r="M792" s="4">
        <f t="shared" ca="1" si="238"/>
        <v>980</v>
      </c>
      <c r="N792" s="5" t="str">
        <f t="shared" si="239"/>
        <v>SONIA (ISHOLA &amp; JERRY &amp; JAMIU) - (PPKs Inclusive)</v>
      </c>
      <c r="O792" s="5" t="str">
        <f t="shared" ca="1" si="240"/>
        <v>Over due</v>
      </c>
      <c r="P792" s="23">
        <f t="shared" si="241"/>
        <v>60.724854368932043</v>
      </c>
      <c r="Q792" t="str">
        <f t="shared" si="242"/>
        <v>Non Expense Part</v>
      </c>
    </row>
    <row r="793" spans="1:17" x14ac:dyDescent="0.35">
      <c r="A793" t="s">
        <v>540</v>
      </c>
      <c r="B793" t="s">
        <v>429</v>
      </c>
      <c r="C793" t="s">
        <v>10</v>
      </c>
      <c r="D793" t="s">
        <v>9</v>
      </c>
      <c r="E793" t="s">
        <v>430</v>
      </c>
      <c r="F793">
        <v>2</v>
      </c>
      <c r="G793">
        <v>0.98</v>
      </c>
      <c r="H793">
        <v>0</v>
      </c>
      <c r="I793" s="10">
        <v>43991</v>
      </c>
      <c r="J793" s="2">
        <f t="shared" si="235"/>
        <v>1.96</v>
      </c>
      <c r="K793" s="3">
        <f t="shared" si="236"/>
        <v>5.4368932038834951E-3</v>
      </c>
      <c r="L793" s="4" t="str">
        <f t="shared" si="237"/>
        <v>Good Transit to CE</v>
      </c>
      <c r="M793" s="4">
        <f t="shared" ca="1" si="238"/>
        <v>980</v>
      </c>
      <c r="N793" s="5" t="str">
        <f t="shared" si="239"/>
        <v>SONIA (ISHOLA &amp; JERRY &amp; JAMIU) - (PPKs Inclusive)</v>
      </c>
      <c r="O793" s="5" t="str">
        <f t="shared" ca="1" si="240"/>
        <v>Over due</v>
      </c>
      <c r="P793" s="23">
        <f t="shared" si="241"/>
        <v>2.7184466019417475E-3</v>
      </c>
      <c r="Q793" t="str">
        <f t="shared" si="242"/>
        <v>Expense Part</v>
      </c>
    </row>
    <row r="794" spans="1:17" x14ac:dyDescent="0.35">
      <c r="A794" t="s">
        <v>540</v>
      </c>
      <c r="B794" t="s">
        <v>355</v>
      </c>
      <c r="C794" t="s">
        <v>10</v>
      </c>
      <c r="D794" t="s">
        <v>9</v>
      </c>
      <c r="E794" t="s">
        <v>356</v>
      </c>
      <c r="F794">
        <v>1</v>
      </c>
      <c r="G794">
        <v>39102.17</v>
      </c>
      <c r="H794">
        <v>0</v>
      </c>
      <c r="I794" s="10">
        <v>43991</v>
      </c>
      <c r="J794" s="2">
        <f t="shared" si="235"/>
        <v>39102.17</v>
      </c>
      <c r="K794" s="3">
        <f t="shared" si="236"/>
        <v>108.4664909847434</v>
      </c>
      <c r="L794" s="4" t="str">
        <f t="shared" si="237"/>
        <v>Good Transit to CE</v>
      </c>
      <c r="M794" s="4">
        <f t="shared" ca="1" si="238"/>
        <v>980</v>
      </c>
      <c r="N794" s="5" t="str">
        <f t="shared" si="239"/>
        <v>SONIA (ISHOLA &amp; JERRY &amp; JAMIU) - (PPKs Inclusive)</v>
      </c>
      <c r="O794" s="5" t="str">
        <f t="shared" ca="1" si="240"/>
        <v>Over due</v>
      </c>
      <c r="P794" s="23">
        <f t="shared" si="241"/>
        <v>108.4664909847434</v>
      </c>
      <c r="Q794" t="str">
        <f t="shared" si="242"/>
        <v>Non Expense Part</v>
      </c>
    </row>
    <row r="795" spans="1:17" x14ac:dyDescent="0.35">
      <c r="A795" t="s">
        <v>540</v>
      </c>
      <c r="B795" t="s">
        <v>193</v>
      </c>
      <c r="C795" t="s">
        <v>8</v>
      </c>
      <c r="D795" t="s">
        <v>9</v>
      </c>
      <c r="E795" t="s">
        <v>32</v>
      </c>
      <c r="F795">
        <v>1</v>
      </c>
      <c r="G795">
        <v>137097.72</v>
      </c>
      <c r="H795">
        <v>0</v>
      </c>
      <c r="I795" s="10">
        <v>43991</v>
      </c>
      <c r="J795" s="2">
        <f t="shared" si="235"/>
        <v>137097.72</v>
      </c>
      <c r="K795" s="3">
        <f t="shared" si="236"/>
        <v>380.29880721220525</v>
      </c>
      <c r="L795" s="4" t="str">
        <f t="shared" si="237"/>
        <v>Good Transit to CE</v>
      </c>
      <c r="M795" s="4">
        <f t="shared" ca="1" si="238"/>
        <v>980</v>
      </c>
      <c r="N795" s="5" t="str">
        <f t="shared" si="239"/>
        <v>SONIA (ISHOLA &amp; JERRY &amp; JAMIU) - (PPKs Inclusive)</v>
      </c>
      <c r="O795" s="5" t="str">
        <f t="shared" ca="1" si="240"/>
        <v>Over due</v>
      </c>
      <c r="P795" s="23">
        <f t="shared" si="241"/>
        <v>380.29880721220525</v>
      </c>
      <c r="Q795" t="str">
        <f t="shared" si="242"/>
        <v>Non Expense Part</v>
      </c>
    </row>
    <row r="796" spans="1:17" x14ac:dyDescent="0.35">
      <c r="A796" t="s">
        <v>497</v>
      </c>
      <c r="B796" t="s">
        <v>149</v>
      </c>
      <c r="C796" t="s">
        <v>8</v>
      </c>
      <c r="D796" t="s">
        <v>9</v>
      </c>
      <c r="E796" t="s">
        <v>14</v>
      </c>
      <c r="F796">
        <v>2</v>
      </c>
      <c r="G796">
        <v>155657.12</v>
      </c>
      <c r="H796">
        <v>3.9E-2</v>
      </c>
      <c r="I796" s="10">
        <v>43993</v>
      </c>
      <c r="J796" s="2">
        <f t="shared" si="235"/>
        <v>311314.24</v>
      </c>
      <c r="K796" s="3">
        <f t="shared" si="236"/>
        <v>863.56249375866844</v>
      </c>
      <c r="L796" s="4" t="str">
        <f t="shared" si="237"/>
        <v>Good Transit to CE</v>
      </c>
      <c r="M796" s="4">
        <f t="shared" ca="1" si="238"/>
        <v>978</v>
      </c>
      <c r="N796" s="5" t="str">
        <f t="shared" si="239"/>
        <v>SONIA (ISHOLA &amp; JERRY &amp; JAMIU) - (PPKs Inclusive)</v>
      </c>
      <c r="O796" s="5" t="str">
        <f t="shared" ca="1" si="240"/>
        <v>Over due</v>
      </c>
      <c r="P796" s="23">
        <f t="shared" si="241"/>
        <v>431.78119278779474</v>
      </c>
      <c r="Q796" t="str">
        <f t="shared" si="242"/>
        <v>Non Expense Part</v>
      </c>
    </row>
    <row r="797" spans="1:17" x14ac:dyDescent="0.35">
      <c r="A797" t="s">
        <v>497</v>
      </c>
      <c r="B797" t="s">
        <v>612</v>
      </c>
      <c r="C797" t="s">
        <v>10</v>
      </c>
      <c r="D797" t="s">
        <v>9</v>
      </c>
      <c r="E797" t="s">
        <v>613</v>
      </c>
      <c r="F797">
        <v>1</v>
      </c>
      <c r="G797">
        <v>15782.81</v>
      </c>
      <c r="H797">
        <v>0</v>
      </c>
      <c r="I797" s="10">
        <v>43992</v>
      </c>
      <c r="J797" s="2">
        <f t="shared" si="235"/>
        <v>15782.81</v>
      </c>
      <c r="K797" s="3">
        <f t="shared" si="236"/>
        <v>43.780332871012483</v>
      </c>
      <c r="L797" s="4" t="str">
        <f t="shared" si="237"/>
        <v>Good Transit to CE</v>
      </c>
      <c r="M797" s="4">
        <f t="shared" ca="1" si="238"/>
        <v>979</v>
      </c>
      <c r="N797" s="5" t="str">
        <f t="shared" si="239"/>
        <v>SONIA (ISHOLA &amp; JERRY &amp; JAMIU) - (PPKs Inclusive)</v>
      </c>
      <c r="O797" s="5" t="str">
        <f t="shared" ca="1" si="240"/>
        <v>Over due</v>
      </c>
      <c r="P797" s="23">
        <f t="shared" si="241"/>
        <v>43.780332871012483</v>
      </c>
      <c r="Q797" t="str">
        <f t="shared" si="242"/>
        <v>Non Expense Part</v>
      </c>
    </row>
    <row r="798" spans="1:17" x14ac:dyDescent="0.35">
      <c r="A798" t="s">
        <v>497</v>
      </c>
      <c r="B798" t="s">
        <v>144</v>
      </c>
      <c r="C798" t="s">
        <v>8</v>
      </c>
      <c r="D798" t="s">
        <v>9</v>
      </c>
      <c r="E798" t="s">
        <v>28</v>
      </c>
      <c r="F798">
        <v>1</v>
      </c>
      <c r="G798">
        <v>59967.21</v>
      </c>
      <c r="H798">
        <v>0</v>
      </c>
      <c r="I798" s="10">
        <v>43993</v>
      </c>
      <c r="J798" s="2">
        <f t="shared" si="235"/>
        <v>59967.21</v>
      </c>
      <c r="K798" s="3">
        <f t="shared" si="236"/>
        <v>166.34454923717058</v>
      </c>
      <c r="L798" s="4" t="str">
        <f t="shared" si="237"/>
        <v>Good Transit to CE</v>
      </c>
      <c r="M798" s="4">
        <f t="shared" ca="1" si="238"/>
        <v>978</v>
      </c>
      <c r="N798" s="5" t="str">
        <f t="shared" si="239"/>
        <v>SONIA (ISHOLA &amp; JERRY &amp; JAMIU) - (PPKs Inclusive)</v>
      </c>
      <c r="O798" s="5" t="str">
        <f t="shared" ca="1" si="240"/>
        <v>Over due</v>
      </c>
      <c r="P798" s="23">
        <f t="shared" si="241"/>
        <v>166.34454923717058</v>
      </c>
      <c r="Q798" t="str">
        <f t="shared" si="242"/>
        <v>Non Expense Part</v>
      </c>
    </row>
    <row r="799" spans="1:17" x14ac:dyDescent="0.35">
      <c r="A799" t="s">
        <v>402</v>
      </c>
      <c r="B799" t="s">
        <v>147</v>
      </c>
      <c r="C799" t="s">
        <v>8</v>
      </c>
      <c r="D799" t="s">
        <v>9</v>
      </c>
      <c r="E799" t="s">
        <v>14</v>
      </c>
      <c r="F799">
        <v>1</v>
      </c>
      <c r="G799">
        <v>94734.66</v>
      </c>
      <c r="H799">
        <v>0.03</v>
      </c>
      <c r="I799" s="10">
        <v>43990</v>
      </c>
      <c r="J799" s="2">
        <f t="shared" si="235"/>
        <v>94734.66</v>
      </c>
      <c r="K799" s="3">
        <f t="shared" si="236"/>
        <v>262.78693481276008</v>
      </c>
      <c r="L799" s="4" t="str">
        <f t="shared" si="237"/>
        <v>Good Transit to CE</v>
      </c>
      <c r="M799" s="4">
        <f t="shared" ca="1" si="238"/>
        <v>981</v>
      </c>
      <c r="N799" s="5" t="str">
        <f t="shared" si="239"/>
        <v>SONIA (ISHOLA &amp; JERRY &amp; JAMIU) - (PPKs Inclusive)</v>
      </c>
      <c r="O799" s="5" t="str">
        <f t="shared" ca="1" si="240"/>
        <v>Over due</v>
      </c>
      <c r="P799" s="23">
        <f t="shared" si="241"/>
        <v>262.78685159500696</v>
      </c>
      <c r="Q799" t="str">
        <f t="shared" si="242"/>
        <v>Non Expense Part</v>
      </c>
    </row>
    <row r="800" spans="1:17" x14ac:dyDescent="0.35">
      <c r="A800" t="s">
        <v>402</v>
      </c>
      <c r="B800" t="s">
        <v>316</v>
      </c>
      <c r="C800" t="s">
        <v>8</v>
      </c>
      <c r="D800" t="s">
        <v>9</v>
      </c>
      <c r="E800" t="s">
        <v>35</v>
      </c>
      <c r="F800">
        <v>1</v>
      </c>
      <c r="G800">
        <v>37426.400000000001</v>
      </c>
      <c r="H800">
        <v>0</v>
      </c>
      <c r="I800" s="10">
        <v>43991</v>
      </c>
      <c r="J800" s="2">
        <f t="shared" si="235"/>
        <v>37426.400000000001</v>
      </c>
      <c r="K800" s="3">
        <f t="shared" si="236"/>
        <v>103.81803051317615</v>
      </c>
      <c r="L800" s="4" t="str">
        <f t="shared" si="237"/>
        <v>Good Transit to CE</v>
      </c>
      <c r="M800" s="4">
        <f t="shared" ca="1" si="238"/>
        <v>980</v>
      </c>
      <c r="N800" s="5" t="str">
        <f t="shared" si="239"/>
        <v>SONIA (ISHOLA &amp; JERRY &amp; JAMIU) - (PPKs Inclusive)</v>
      </c>
      <c r="O800" s="5" t="str">
        <f t="shared" ca="1" si="240"/>
        <v>Over due</v>
      </c>
      <c r="P800" s="23">
        <f t="shared" si="241"/>
        <v>103.81803051317615</v>
      </c>
      <c r="Q800" t="str">
        <f t="shared" si="242"/>
        <v>Non Expense Part</v>
      </c>
    </row>
    <row r="801" spans="1:17" x14ac:dyDescent="0.35">
      <c r="A801" t="s">
        <v>106</v>
      </c>
      <c r="B801" t="s">
        <v>134</v>
      </c>
      <c r="C801" t="s">
        <v>8</v>
      </c>
      <c r="D801" t="s">
        <v>9</v>
      </c>
      <c r="E801" t="s">
        <v>18</v>
      </c>
      <c r="F801">
        <v>1</v>
      </c>
      <c r="G801">
        <v>124886.85</v>
      </c>
      <c r="H801">
        <v>0</v>
      </c>
      <c r="I801" s="10">
        <v>43992</v>
      </c>
      <c r="J801" s="2">
        <f t="shared" si="235"/>
        <v>124886.85</v>
      </c>
      <c r="K801" s="3">
        <f t="shared" si="236"/>
        <v>346.42676837725384</v>
      </c>
      <c r="L801" s="4" t="str">
        <f t="shared" si="237"/>
        <v>NTS - FSL to Log</v>
      </c>
      <c r="M801" s="4">
        <f t="shared" ca="1" si="238"/>
        <v>979</v>
      </c>
      <c r="N801" s="5" t="str">
        <f t="shared" si="239"/>
        <v>JAMIU</v>
      </c>
      <c r="O801" s="5" t="str">
        <f t="shared" ca="1" si="240"/>
        <v>Over due</v>
      </c>
      <c r="P801" s="23">
        <f t="shared" si="241"/>
        <v>346.42676837725384</v>
      </c>
      <c r="Q801" t="str">
        <f t="shared" si="242"/>
        <v>Non Expense Part</v>
      </c>
    </row>
    <row r="802" spans="1:17" x14ac:dyDescent="0.35">
      <c r="A802" t="s">
        <v>106</v>
      </c>
      <c r="B802" t="s">
        <v>148</v>
      </c>
      <c r="C802" t="s">
        <v>10</v>
      </c>
      <c r="D802" t="s">
        <v>9</v>
      </c>
      <c r="E802" t="s">
        <v>21</v>
      </c>
      <c r="F802">
        <v>1</v>
      </c>
      <c r="G802">
        <v>21891.31</v>
      </c>
      <c r="H802">
        <v>0</v>
      </c>
      <c r="I802" s="10">
        <v>43860</v>
      </c>
      <c r="J802" s="2">
        <f t="shared" si="235"/>
        <v>21891.31</v>
      </c>
      <c r="K802" s="3">
        <f t="shared" si="236"/>
        <v>60.724854368932043</v>
      </c>
      <c r="L802" s="4" t="str">
        <f t="shared" si="237"/>
        <v>NTS - FSL to Log</v>
      </c>
      <c r="M802" s="4">
        <f t="shared" ca="1" si="238"/>
        <v>1111</v>
      </c>
      <c r="N802" s="5" t="str">
        <f t="shared" si="239"/>
        <v>JAMIU</v>
      </c>
      <c r="O802" s="5" t="str">
        <f t="shared" ca="1" si="240"/>
        <v>Over due</v>
      </c>
      <c r="P802" s="23">
        <f t="shared" si="241"/>
        <v>60.724854368932043</v>
      </c>
      <c r="Q802" t="str">
        <f t="shared" si="242"/>
        <v>Non Expense Part</v>
      </c>
    </row>
    <row r="803" spans="1:17" x14ac:dyDescent="0.35">
      <c r="A803" t="s">
        <v>107</v>
      </c>
      <c r="B803" t="s">
        <v>134</v>
      </c>
      <c r="C803" t="s">
        <v>8</v>
      </c>
      <c r="D803" t="s">
        <v>9</v>
      </c>
      <c r="E803" t="s">
        <v>18</v>
      </c>
      <c r="F803">
        <v>1</v>
      </c>
      <c r="G803">
        <v>124886.85</v>
      </c>
      <c r="H803">
        <v>0</v>
      </c>
      <c r="I803" s="10">
        <v>43992</v>
      </c>
      <c r="J803" s="2">
        <f t="shared" si="235"/>
        <v>124886.85</v>
      </c>
      <c r="K803" s="3">
        <f t="shared" si="236"/>
        <v>346.42676837725384</v>
      </c>
      <c r="L803" s="4" t="str">
        <f t="shared" si="237"/>
        <v>FSL to FSL</v>
      </c>
      <c r="M803" s="4">
        <f t="shared" ca="1" si="238"/>
        <v>979</v>
      </c>
      <c r="N803" s="5" t="str">
        <f t="shared" si="239"/>
        <v>ISHOLA</v>
      </c>
      <c r="O803" s="5" t="str">
        <f t="shared" ca="1" si="240"/>
        <v>Over due</v>
      </c>
      <c r="P803" s="23">
        <f t="shared" si="241"/>
        <v>346.42676837725384</v>
      </c>
      <c r="Q803" t="str">
        <f t="shared" si="242"/>
        <v>Non Expense Part</v>
      </c>
    </row>
    <row r="804" spans="1:17" x14ac:dyDescent="0.35">
      <c r="A804" t="s">
        <v>107</v>
      </c>
      <c r="B804" t="s">
        <v>160</v>
      </c>
      <c r="C804" t="s">
        <v>10</v>
      </c>
      <c r="D804" t="s">
        <v>9</v>
      </c>
      <c r="E804" t="s">
        <v>92</v>
      </c>
      <c r="F804">
        <v>1</v>
      </c>
      <c r="G804">
        <v>39818.07</v>
      </c>
      <c r="H804">
        <v>0</v>
      </c>
      <c r="I804" s="10">
        <v>43944</v>
      </c>
      <c r="J804" s="2">
        <f t="shared" si="235"/>
        <v>39818.07</v>
      </c>
      <c r="K804" s="3">
        <f t="shared" si="236"/>
        <v>110.4523439667129</v>
      </c>
      <c r="L804" s="4" t="str">
        <f t="shared" si="237"/>
        <v>FSL to FSL</v>
      </c>
      <c r="M804" s="4">
        <f t="shared" ca="1" si="238"/>
        <v>1027</v>
      </c>
      <c r="N804" s="5" t="str">
        <f t="shared" si="239"/>
        <v>ISHOLA</v>
      </c>
      <c r="O804" s="5" t="str">
        <f t="shared" ca="1" si="240"/>
        <v>Over due</v>
      </c>
      <c r="P804" s="23">
        <f t="shared" si="241"/>
        <v>110.4523439667129</v>
      </c>
      <c r="Q804" t="str">
        <f t="shared" si="242"/>
        <v>Non Expense Part</v>
      </c>
    </row>
    <row r="805" spans="1:17" x14ac:dyDescent="0.35">
      <c r="A805" t="s">
        <v>107</v>
      </c>
      <c r="B805" t="s">
        <v>137</v>
      </c>
      <c r="C805" t="s">
        <v>8</v>
      </c>
      <c r="D805" t="s">
        <v>9</v>
      </c>
      <c r="E805" t="s">
        <v>22</v>
      </c>
      <c r="F805">
        <v>2</v>
      </c>
      <c r="G805">
        <v>87651.520000000004</v>
      </c>
      <c r="H805">
        <v>0</v>
      </c>
      <c r="I805" s="10">
        <v>43962</v>
      </c>
      <c r="J805" s="2">
        <f t="shared" si="235"/>
        <v>175303.04000000001</v>
      </c>
      <c r="K805" s="3">
        <f t="shared" si="236"/>
        <v>486.2775034674064</v>
      </c>
      <c r="L805" s="4" t="str">
        <f t="shared" si="237"/>
        <v>FSL to FSL</v>
      </c>
      <c r="M805" s="4">
        <f t="shared" ca="1" si="238"/>
        <v>1009</v>
      </c>
      <c r="N805" s="5" t="str">
        <f t="shared" si="239"/>
        <v>ISHOLA</v>
      </c>
      <c r="O805" s="5" t="str">
        <f t="shared" ca="1" si="240"/>
        <v>Over due</v>
      </c>
      <c r="P805" s="23">
        <f t="shared" si="241"/>
        <v>243.1387517337032</v>
      </c>
      <c r="Q805" t="str">
        <f t="shared" si="242"/>
        <v>Non Expense Part</v>
      </c>
    </row>
    <row r="806" spans="1:17" x14ac:dyDescent="0.35">
      <c r="A806" t="s">
        <v>107</v>
      </c>
      <c r="B806" t="s">
        <v>251</v>
      </c>
      <c r="C806" t="s">
        <v>10</v>
      </c>
      <c r="D806" t="s">
        <v>9</v>
      </c>
      <c r="E806" t="s">
        <v>252</v>
      </c>
      <c r="F806">
        <v>1</v>
      </c>
      <c r="G806">
        <v>305.11</v>
      </c>
      <c r="H806">
        <v>0</v>
      </c>
      <c r="I806" s="10">
        <v>43874</v>
      </c>
      <c r="J806" s="2">
        <f t="shared" si="235"/>
        <v>305.11</v>
      </c>
      <c r="K806" s="3">
        <f t="shared" si="236"/>
        <v>0.84635228848821087</v>
      </c>
      <c r="L806" s="4" t="str">
        <f t="shared" si="237"/>
        <v>FSL to FSL</v>
      </c>
      <c r="M806" s="4">
        <f t="shared" ca="1" si="238"/>
        <v>1097</v>
      </c>
      <c r="N806" s="5" t="str">
        <f t="shared" si="239"/>
        <v>ISHOLA</v>
      </c>
      <c r="O806" s="5" t="str">
        <f t="shared" ca="1" si="240"/>
        <v>Over due</v>
      </c>
      <c r="P806" s="23">
        <f t="shared" si="241"/>
        <v>0.84635228848821087</v>
      </c>
      <c r="Q806" t="str">
        <f t="shared" si="242"/>
        <v>Expense Part</v>
      </c>
    </row>
    <row r="807" spans="1:17" x14ac:dyDescent="0.35">
      <c r="A807" t="s">
        <v>225</v>
      </c>
      <c r="B807" t="s">
        <v>131</v>
      </c>
      <c r="C807" t="s">
        <v>8</v>
      </c>
      <c r="D807" t="s">
        <v>9</v>
      </c>
      <c r="E807" t="s">
        <v>12</v>
      </c>
      <c r="F807">
        <v>1</v>
      </c>
      <c r="G807">
        <v>131594.17000000001</v>
      </c>
      <c r="H807">
        <v>1.2E-2</v>
      </c>
      <c r="I807" s="10">
        <v>43962</v>
      </c>
      <c r="J807" s="2">
        <f t="shared" si="235"/>
        <v>131594.17000000001</v>
      </c>
      <c r="K807" s="3">
        <f t="shared" si="236"/>
        <v>365.0324049930652</v>
      </c>
      <c r="L807" s="4" t="str">
        <f t="shared" si="237"/>
        <v>FSL to FSL</v>
      </c>
      <c r="M807" s="4">
        <f t="shared" ca="1" si="238"/>
        <v>1009</v>
      </c>
      <c r="N807" s="5" t="str">
        <f t="shared" si="239"/>
        <v>ISHOLA</v>
      </c>
      <c r="O807" s="5" t="str">
        <f t="shared" ca="1" si="240"/>
        <v>Over due</v>
      </c>
      <c r="P807" s="23">
        <f t="shared" si="241"/>
        <v>365.03237170596395</v>
      </c>
      <c r="Q807" t="str">
        <f t="shared" si="242"/>
        <v>Non Expense Part</v>
      </c>
    </row>
    <row r="808" spans="1:17" x14ac:dyDescent="0.35">
      <c r="A808" t="s">
        <v>225</v>
      </c>
      <c r="B808" t="s">
        <v>134</v>
      </c>
      <c r="C808" t="s">
        <v>8</v>
      </c>
      <c r="D808" t="s">
        <v>9</v>
      </c>
      <c r="E808" t="s">
        <v>18</v>
      </c>
      <c r="F808">
        <v>1</v>
      </c>
      <c r="G808">
        <v>124886.85</v>
      </c>
      <c r="H808">
        <v>0</v>
      </c>
      <c r="I808" s="10">
        <v>43993</v>
      </c>
      <c r="J808" s="2">
        <f t="shared" si="235"/>
        <v>124886.85</v>
      </c>
      <c r="K808" s="3">
        <f t="shared" si="236"/>
        <v>346.42676837725384</v>
      </c>
      <c r="L808" s="4" t="str">
        <f t="shared" si="237"/>
        <v>FSL to FSL</v>
      </c>
      <c r="M808" s="4">
        <f t="shared" ca="1" si="238"/>
        <v>978</v>
      </c>
      <c r="N808" s="5" t="str">
        <f t="shared" si="239"/>
        <v>ISHOLA</v>
      </c>
      <c r="O808" s="5" t="str">
        <f t="shared" ca="1" si="240"/>
        <v>Over due</v>
      </c>
      <c r="P808" s="23">
        <f t="shared" si="241"/>
        <v>346.42676837725384</v>
      </c>
      <c r="Q808" t="str">
        <f t="shared" si="242"/>
        <v>Non Expense Part</v>
      </c>
    </row>
    <row r="809" spans="1:17" x14ac:dyDescent="0.35">
      <c r="A809" t="s">
        <v>225</v>
      </c>
      <c r="B809" t="s">
        <v>158</v>
      </c>
      <c r="C809" t="s">
        <v>10</v>
      </c>
      <c r="D809" t="s">
        <v>9</v>
      </c>
      <c r="E809" t="s">
        <v>90</v>
      </c>
      <c r="F809">
        <v>1</v>
      </c>
      <c r="G809">
        <v>298.47000000000003</v>
      </c>
      <c r="H809">
        <v>0</v>
      </c>
      <c r="I809" s="10">
        <v>43857</v>
      </c>
      <c r="J809" s="2">
        <f t="shared" si="235"/>
        <v>298.47000000000003</v>
      </c>
      <c r="K809" s="3">
        <f t="shared" si="236"/>
        <v>0.82793342579750351</v>
      </c>
      <c r="L809" s="4" t="str">
        <f t="shared" si="237"/>
        <v>FSL to FSL</v>
      </c>
      <c r="M809" s="4">
        <f t="shared" ca="1" si="238"/>
        <v>1114</v>
      </c>
      <c r="N809" s="5" t="str">
        <f t="shared" si="239"/>
        <v>ISHOLA</v>
      </c>
      <c r="O809" s="5" t="str">
        <f t="shared" ca="1" si="240"/>
        <v>Over due</v>
      </c>
      <c r="P809" s="23">
        <f t="shared" si="241"/>
        <v>0.82793342579750351</v>
      </c>
      <c r="Q809" t="str">
        <f t="shared" si="242"/>
        <v>Expense Part</v>
      </c>
    </row>
    <row r="810" spans="1:17" x14ac:dyDescent="0.35">
      <c r="A810" t="s">
        <v>225</v>
      </c>
      <c r="B810" t="s">
        <v>160</v>
      </c>
      <c r="C810" t="s">
        <v>10</v>
      </c>
      <c r="D810" t="s">
        <v>9</v>
      </c>
      <c r="E810" t="s">
        <v>92</v>
      </c>
      <c r="F810">
        <v>1</v>
      </c>
      <c r="G810">
        <v>39818.07</v>
      </c>
      <c r="H810">
        <v>0</v>
      </c>
      <c r="I810" s="10">
        <v>43985</v>
      </c>
      <c r="J810" s="2">
        <f t="shared" si="235"/>
        <v>39818.07</v>
      </c>
      <c r="K810" s="3">
        <f t="shared" si="236"/>
        <v>110.4523439667129</v>
      </c>
      <c r="L810" s="4" t="str">
        <f t="shared" si="237"/>
        <v>FSL to FSL</v>
      </c>
      <c r="M810" s="4">
        <f t="shared" ca="1" si="238"/>
        <v>986</v>
      </c>
      <c r="N810" s="5" t="str">
        <f t="shared" si="239"/>
        <v>ISHOLA</v>
      </c>
      <c r="O810" s="5" t="str">
        <f t="shared" ca="1" si="240"/>
        <v>Over due</v>
      </c>
      <c r="P810" s="23">
        <f t="shared" si="241"/>
        <v>110.4523439667129</v>
      </c>
      <c r="Q810" t="str">
        <f t="shared" si="242"/>
        <v>Non Expense Part</v>
      </c>
    </row>
    <row r="811" spans="1:17" x14ac:dyDescent="0.35">
      <c r="A811" t="s">
        <v>225</v>
      </c>
      <c r="B811" t="s">
        <v>170</v>
      </c>
      <c r="C811" t="s">
        <v>10</v>
      </c>
      <c r="D811" t="s">
        <v>9</v>
      </c>
      <c r="E811" t="s">
        <v>95</v>
      </c>
      <c r="F811">
        <v>1</v>
      </c>
      <c r="G811">
        <v>1957.75</v>
      </c>
      <c r="H811">
        <v>0</v>
      </c>
      <c r="I811" s="10">
        <v>43860</v>
      </c>
      <c r="J811" s="2">
        <f t="shared" si="235"/>
        <v>1957.75</v>
      </c>
      <c r="K811" s="3">
        <f t="shared" si="236"/>
        <v>5.4306518723994452</v>
      </c>
      <c r="L811" s="4" t="str">
        <f t="shared" si="237"/>
        <v>FSL to FSL</v>
      </c>
      <c r="M811" s="4">
        <f t="shared" ca="1" si="238"/>
        <v>1111</v>
      </c>
      <c r="N811" s="5" t="str">
        <f t="shared" si="239"/>
        <v>ISHOLA</v>
      </c>
      <c r="O811" s="5" t="str">
        <f t="shared" ca="1" si="240"/>
        <v>Over due</v>
      </c>
      <c r="P811" s="23">
        <f t="shared" si="241"/>
        <v>5.4306518723994452</v>
      </c>
      <c r="Q811" t="str">
        <f t="shared" si="242"/>
        <v>Non Expense Part</v>
      </c>
    </row>
    <row r="812" spans="1:17" x14ac:dyDescent="0.35">
      <c r="A812" t="s">
        <v>225</v>
      </c>
      <c r="B812" t="s">
        <v>150</v>
      </c>
      <c r="C812" t="s">
        <v>8</v>
      </c>
      <c r="D812" t="s">
        <v>9</v>
      </c>
      <c r="E812" t="s">
        <v>34</v>
      </c>
      <c r="F812">
        <v>2</v>
      </c>
      <c r="G812">
        <v>47084.11</v>
      </c>
      <c r="H812">
        <v>0</v>
      </c>
      <c r="I812" s="10">
        <v>43992</v>
      </c>
      <c r="J812" s="2">
        <f t="shared" ref="J812:J819" si="243">F812*G812</f>
        <v>94168.22</v>
      </c>
      <c r="K812" s="3">
        <f t="shared" ref="K812:K819" si="244">IF(J812="",(H812/$F$10),((J812+H812)/$F$10))</f>
        <v>261.21558945908458</v>
      </c>
      <c r="L812" s="4" t="str">
        <f t="shared" ref="L812:L819" si="245">IF(A812="","",IF(LEFT(A812,1)="T","Good Transit to CE",IF(LEFT(A812,4)="DEF4","Defective From FSL to Log",IF(LEFT(A812,2)="00","FSL to FSL",IF(OR(LEFT(A812,1)="0",LEFT(A812,1)="O"),"OBF - CE transit to Log",IF(LEFT(A812,1)="D","Defective CE Transit to Log",IF(LEFT(A812,1)="G","Good CE transit to Log",IF(A812="WH1","NTS - FSL to Log","FSL to FSL"))))))))</f>
        <v>FSL to FSL</v>
      </c>
      <c r="M812" s="4">
        <f t="shared" ref="M812:M819" ca="1" si="246">IF(I812="","",TODAY()-I812)</f>
        <v>979</v>
      </c>
      <c r="N812" s="5" t="str">
        <f t="shared" ref="N812:N819" si="247">IF(L812="","",VLOOKUP(L812,$B$2:$E$8,4,0))</f>
        <v>ISHOLA</v>
      </c>
      <c r="O812" s="5" t="str">
        <f t="shared" ref="O812:O819" ca="1" si="248">IF(B812="","",IF(AND(L812="FSL to FSL",M812&lt;=3),"Within Aging",IF(AND(L812="NTS - FSL to Log",M812&lt;=3),"Within Aging",IF(AND(L812="Defective From FSL to Log",M812&lt;=3),"Within Aging",IF(AND(L812="Defective CE Transit to Log",M812&lt;=7),"Within Aging",IF(AND(L812="OBF - CE transit to Log",M812&lt;=7),"Within Aging",IF(AND(L812="Good CE transit to Log",L812&lt;=3),"Within Aging",IF(AND(L812="Good Transit to CE",L812&lt;=3),"Within Aging","Over due"))))))))</f>
        <v>Over due</v>
      </c>
      <c r="P812" s="23">
        <f t="shared" ref="P812:P819" si="249">G812/F$10</f>
        <v>130.60779472954229</v>
      </c>
      <c r="Q812" t="str">
        <f t="shared" ref="Q812:Q819" si="250">IF(AND(C812="N",P812&lt;=5),"Expense Part","Non Expense Part")</f>
        <v>Non Expense Part</v>
      </c>
    </row>
    <row r="813" spans="1:17" x14ac:dyDescent="0.35">
      <c r="A813" t="s">
        <v>225</v>
      </c>
      <c r="B813" t="s">
        <v>567</v>
      </c>
      <c r="C813" t="s">
        <v>10</v>
      </c>
      <c r="D813" t="s">
        <v>9</v>
      </c>
      <c r="E813" t="s">
        <v>568</v>
      </c>
      <c r="F813">
        <v>1</v>
      </c>
      <c r="G813">
        <v>8987.08</v>
      </c>
      <c r="H813">
        <v>0</v>
      </c>
      <c r="I813" s="10">
        <v>43993</v>
      </c>
      <c r="J813" s="2">
        <f t="shared" si="243"/>
        <v>8987.08</v>
      </c>
      <c r="K813" s="3">
        <f t="shared" si="244"/>
        <v>24.929486823855754</v>
      </c>
      <c r="L813" s="4" t="str">
        <f t="shared" si="245"/>
        <v>FSL to FSL</v>
      </c>
      <c r="M813" s="4">
        <f t="shared" ca="1" si="246"/>
        <v>978</v>
      </c>
      <c r="N813" s="5" t="str">
        <f t="shared" si="247"/>
        <v>ISHOLA</v>
      </c>
      <c r="O813" s="5" t="str">
        <f t="shared" ca="1" si="248"/>
        <v>Over due</v>
      </c>
      <c r="P813" s="23">
        <f t="shared" si="249"/>
        <v>24.929486823855754</v>
      </c>
      <c r="Q813" t="str">
        <f t="shared" si="250"/>
        <v>Non Expense Part</v>
      </c>
    </row>
    <row r="814" spans="1:17" x14ac:dyDescent="0.35">
      <c r="A814" t="s">
        <v>225</v>
      </c>
      <c r="B814" t="s">
        <v>552</v>
      </c>
      <c r="C814" t="s">
        <v>10</v>
      </c>
      <c r="D814" t="s">
        <v>9</v>
      </c>
      <c r="E814" t="s">
        <v>553</v>
      </c>
      <c r="F814">
        <v>1</v>
      </c>
      <c r="G814">
        <v>7984.55</v>
      </c>
      <c r="H814">
        <v>0</v>
      </c>
      <c r="I814" s="10">
        <v>43992</v>
      </c>
      <c r="J814" s="2">
        <f t="shared" si="243"/>
        <v>7984.55</v>
      </c>
      <c r="K814" s="3">
        <f t="shared" si="244"/>
        <v>22.148543689320388</v>
      </c>
      <c r="L814" s="4" t="str">
        <f t="shared" si="245"/>
        <v>FSL to FSL</v>
      </c>
      <c r="M814" s="4">
        <f t="shared" ca="1" si="246"/>
        <v>979</v>
      </c>
      <c r="N814" s="5" t="str">
        <f t="shared" si="247"/>
        <v>ISHOLA</v>
      </c>
      <c r="O814" s="5" t="str">
        <f t="shared" ca="1" si="248"/>
        <v>Over due</v>
      </c>
      <c r="P814" s="23">
        <f t="shared" si="249"/>
        <v>22.148543689320388</v>
      </c>
      <c r="Q814" t="str">
        <f t="shared" si="250"/>
        <v>Non Expense Part</v>
      </c>
    </row>
    <row r="815" spans="1:17" x14ac:dyDescent="0.35">
      <c r="A815" t="s">
        <v>225</v>
      </c>
      <c r="B815" t="s">
        <v>144</v>
      </c>
      <c r="C815" t="s">
        <v>8</v>
      </c>
      <c r="D815" t="s">
        <v>9</v>
      </c>
      <c r="E815" t="s">
        <v>28</v>
      </c>
      <c r="F815">
        <v>2</v>
      </c>
      <c r="G815">
        <v>59967.21</v>
      </c>
      <c r="H815">
        <v>0</v>
      </c>
      <c r="I815" s="10">
        <v>43980</v>
      </c>
      <c r="J815" s="2">
        <f t="shared" si="243"/>
        <v>119934.42</v>
      </c>
      <c r="K815" s="3">
        <f t="shared" si="244"/>
        <v>332.68909847434117</v>
      </c>
      <c r="L815" s="4" t="str">
        <f t="shared" si="245"/>
        <v>FSL to FSL</v>
      </c>
      <c r="M815" s="4">
        <f t="shared" ca="1" si="246"/>
        <v>991</v>
      </c>
      <c r="N815" s="5" t="str">
        <f t="shared" si="247"/>
        <v>ISHOLA</v>
      </c>
      <c r="O815" s="5" t="str">
        <f t="shared" ca="1" si="248"/>
        <v>Over due</v>
      </c>
      <c r="P815" s="23">
        <f t="shared" si="249"/>
        <v>166.34454923717058</v>
      </c>
      <c r="Q815" t="str">
        <f t="shared" si="250"/>
        <v>Non Expense Part</v>
      </c>
    </row>
    <row r="816" spans="1:17" x14ac:dyDescent="0.35">
      <c r="A816" t="s">
        <v>368</v>
      </c>
      <c r="B816" t="s">
        <v>134</v>
      </c>
      <c r="C816" t="s">
        <v>8</v>
      </c>
      <c r="D816" t="s">
        <v>9</v>
      </c>
      <c r="E816" t="s">
        <v>18</v>
      </c>
      <c r="F816">
        <v>1</v>
      </c>
      <c r="G816">
        <v>124886.85</v>
      </c>
      <c r="H816">
        <v>0</v>
      </c>
      <c r="I816" s="10">
        <v>43992</v>
      </c>
      <c r="J816" s="2">
        <f t="shared" si="243"/>
        <v>124886.85</v>
      </c>
      <c r="K816" s="3">
        <f t="shared" si="244"/>
        <v>346.42676837725384</v>
      </c>
      <c r="L816" s="4" t="str">
        <f t="shared" si="245"/>
        <v>FSL to FSL</v>
      </c>
      <c r="M816" s="4">
        <f t="shared" ca="1" si="246"/>
        <v>979</v>
      </c>
      <c r="N816" s="5" t="str">
        <f t="shared" si="247"/>
        <v>ISHOLA</v>
      </c>
      <c r="O816" s="5" t="str">
        <f t="shared" ca="1" si="248"/>
        <v>Over due</v>
      </c>
      <c r="P816" s="23">
        <f t="shared" si="249"/>
        <v>346.42676837725384</v>
      </c>
      <c r="Q816" t="str">
        <f t="shared" si="250"/>
        <v>Non Expense Part</v>
      </c>
    </row>
    <row r="817" spans="1:17" x14ac:dyDescent="0.35">
      <c r="A817" t="s">
        <v>405</v>
      </c>
      <c r="B817" t="s">
        <v>403</v>
      </c>
      <c r="C817" t="s">
        <v>10</v>
      </c>
      <c r="D817" t="s">
        <v>9</v>
      </c>
      <c r="E817" t="s">
        <v>404</v>
      </c>
      <c r="F817">
        <v>16</v>
      </c>
      <c r="G817">
        <v>0</v>
      </c>
      <c r="H817">
        <v>0</v>
      </c>
      <c r="I817" s="10">
        <v>43943</v>
      </c>
      <c r="J817" s="2">
        <f t="shared" si="243"/>
        <v>0</v>
      </c>
      <c r="K817" s="3">
        <f t="shared" si="244"/>
        <v>0</v>
      </c>
      <c r="L817" s="4" t="str">
        <f t="shared" si="245"/>
        <v>FSL to FSL</v>
      </c>
      <c r="M817" s="4">
        <f t="shared" ca="1" si="246"/>
        <v>1028</v>
      </c>
      <c r="N817" s="5" t="str">
        <f t="shared" si="247"/>
        <v>ISHOLA</v>
      </c>
      <c r="O817" s="5" t="str">
        <f t="shared" ca="1" si="248"/>
        <v>Over due</v>
      </c>
      <c r="P817" s="23">
        <f t="shared" si="249"/>
        <v>0</v>
      </c>
      <c r="Q817" t="str">
        <f t="shared" si="250"/>
        <v>Expense Part</v>
      </c>
    </row>
    <row r="818" spans="1:17" x14ac:dyDescent="0.35">
      <c r="A818" t="s">
        <v>108</v>
      </c>
      <c r="B818" t="s">
        <v>156</v>
      </c>
      <c r="C818" t="s">
        <v>8</v>
      </c>
      <c r="D818" t="s">
        <v>9</v>
      </c>
      <c r="E818" t="s">
        <v>26</v>
      </c>
      <c r="F818">
        <v>1</v>
      </c>
      <c r="G818">
        <v>239555.45</v>
      </c>
      <c r="H818">
        <v>0</v>
      </c>
      <c r="I818" s="10">
        <v>43636</v>
      </c>
      <c r="J818" s="2">
        <f t="shared" si="243"/>
        <v>239555.45</v>
      </c>
      <c r="K818" s="3">
        <f t="shared" si="244"/>
        <v>664.50887656033285</v>
      </c>
      <c r="L818" s="4" t="str">
        <f t="shared" si="245"/>
        <v>FSL to FSL</v>
      </c>
      <c r="M818" s="4">
        <f t="shared" ca="1" si="246"/>
        <v>1335</v>
      </c>
      <c r="N818" s="5" t="str">
        <f t="shared" si="247"/>
        <v>ISHOLA</v>
      </c>
      <c r="O818" s="5" t="str">
        <f t="shared" ca="1" si="248"/>
        <v>Over due</v>
      </c>
      <c r="P818" s="23">
        <f t="shared" si="249"/>
        <v>664.50887656033285</v>
      </c>
      <c r="Q818" t="str">
        <f t="shared" si="250"/>
        <v>Non Expense Part</v>
      </c>
    </row>
    <row r="819" spans="1:17" x14ac:dyDescent="0.35">
      <c r="A819" t="s">
        <v>108</v>
      </c>
      <c r="B819" t="s">
        <v>134</v>
      </c>
      <c r="C819" t="s">
        <v>8</v>
      </c>
      <c r="D819" t="s">
        <v>9</v>
      </c>
      <c r="E819" t="s">
        <v>18</v>
      </c>
      <c r="F819">
        <v>1</v>
      </c>
      <c r="G819">
        <v>124886.85</v>
      </c>
      <c r="H819">
        <v>0</v>
      </c>
      <c r="I819" s="10">
        <v>43992</v>
      </c>
      <c r="J819" s="2">
        <f t="shared" si="243"/>
        <v>124886.85</v>
      </c>
      <c r="K819" s="3">
        <f t="shared" si="244"/>
        <v>346.42676837725384</v>
      </c>
      <c r="L819" s="4" t="str">
        <f t="shared" si="245"/>
        <v>FSL to FSL</v>
      </c>
      <c r="M819" s="4">
        <f t="shared" ca="1" si="246"/>
        <v>979</v>
      </c>
      <c r="N819" s="5" t="str">
        <f t="shared" si="247"/>
        <v>ISHOLA</v>
      </c>
      <c r="O819" s="5" t="str">
        <f t="shared" ca="1" si="248"/>
        <v>Over due</v>
      </c>
      <c r="P819" s="23">
        <f t="shared" si="249"/>
        <v>346.42676837725384</v>
      </c>
      <c r="Q819" t="str">
        <f t="shared" si="250"/>
        <v>Non Expense Part</v>
      </c>
    </row>
    <row r="820" spans="1:17" x14ac:dyDescent="0.35">
      <c r="A820" t="s">
        <v>108</v>
      </c>
      <c r="B820" t="s">
        <v>158</v>
      </c>
      <c r="C820" t="s">
        <v>10</v>
      </c>
      <c r="D820" t="s">
        <v>9</v>
      </c>
      <c r="E820" t="s">
        <v>90</v>
      </c>
      <c r="F820">
        <v>2</v>
      </c>
      <c r="G820">
        <v>298.47000000000003</v>
      </c>
      <c r="H820">
        <v>0</v>
      </c>
      <c r="I820" s="10">
        <v>43847</v>
      </c>
      <c r="J820" s="2">
        <f t="shared" ref="J820:J883" si="251">F820*G820</f>
        <v>596.94000000000005</v>
      </c>
      <c r="K820" s="3">
        <f t="shared" ref="K820:K883" si="252">IF(J820="",(H820/$F$10),((J820+H820)/$F$10))</f>
        <v>1.655866851595007</v>
      </c>
      <c r="L820" s="4" t="str">
        <f t="shared" ref="L820:L883" si="253">IF(A820="","",IF(LEFT(A820,1)="T","Good Transit to CE",IF(LEFT(A820,4)="DEF4","Defective From FSL to Log",IF(LEFT(A820,2)="00","FSL to FSL",IF(OR(LEFT(A820,1)="0",LEFT(A820,1)="O"),"OBF - CE transit to Log",IF(LEFT(A820,1)="D","Defective CE Transit to Log",IF(LEFT(A820,1)="G","Good CE transit to Log",IF(A820="WH1","NTS - FSL to Log","FSL to FSL"))))))))</f>
        <v>FSL to FSL</v>
      </c>
      <c r="M820" s="4">
        <f t="shared" ref="M820:M883" ca="1" si="254">IF(I820="","",TODAY()-I820)</f>
        <v>1124</v>
      </c>
      <c r="N820" s="5" t="str">
        <f t="shared" ref="N820:N883" si="255">IF(L820="","",VLOOKUP(L820,$B$2:$E$8,4,0))</f>
        <v>ISHOLA</v>
      </c>
      <c r="O820" s="5" t="str">
        <f t="shared" ref="O820:O883" ca="1" si="256">IF(B820="","",IF(AND(L820="FSL to FSL",M820&lt;=3),"Within Aging",IF(AND(L820="NTS - FSL to Log",M820&lt;=3),"Within Aging",IF(AND(L820="Defective From FSL to Log",M820&lt;=3),"Within Aging",IF(AND(L820="Defective CE Transit to Log",M820&lt;=7),"Within Aging",IF(AND(L820="OBF - CE transit to Log",M820&lt;=7),"Within Aging",IF(AND(L820="Good CE transit to Log",L820&lt;=3),"Within Aging",IF(AND(L820="Good Transit to CE",L820&lt;=3),"Within Aging","Over due"))))))))</f>
        <v>Over due</v>
      </c>
      <c r="P820" s="23">
        <f t="shared" ref="P820:P883" si="257">G820/F$10</f>
        <v>0.82793342579750351</v>
      </c>
      <c r="Q820" t="str">
        <f t="shared" ref="Q820:Q883" si="258">IF(AND(C820="N",P820&lt;=5),"Expense Part","Non Expense Part")</f>
        <v>Expense Part</v>
      </c>
    </row>
    <row r="821" spans="1:17" x14ac:dyDescent="0.35">
      <c r="A821" t="s">
        <v>109</v>
      </c>
      <c r="B821" t="s">
        <v>145</v>
      </c>
      <c r="C821" t="s">
        <v>8</v>
      </c>
      <c r="D821" t="s">
        <v>9</v>
      </c>
      <c r="E821" t="s">
        <v>30</v>
      </c>
      <c r="F821">
        <v>1</v>
      </c>
      <c r="G821">
        <v>55738.33</v>
      </c>
      <c r="H821">
        <v>0</v>
      </c>
      <c r="I821" s="10">
        <v>43677</v>
      </c>
      <c r="J821" s="2">
        <f t="shared" si="251"/>
        <v>55738.33</v>
      </c>
      <c r="K821" s="3">
        <f t="shared" si="252"/>
        <v>154.61395284327324</v>
      </c>
      <c r="L821" s="4" t="str">
        <f t="shared" si="253"/>
        <v>FSL to FSL</v>
      </c>
      <c r="M821" s="4">
        <f t="shared" ca="1" si="254"/>
        <v>1294</v>
      </c>
      <c r="N821" s="5" t="str">
        <f t="shared" si="255"/>
        <v>ISHOLA</v>
      </c>
      <c r="O821" s="5" t="str">
        <f t="shared" ca="1" si="256"/>
        <v>Over due</v>
      </c>
      <c r="P821" s="23">
        <f t="shared" si="257"/>
        <v>154.61395284327324</v>
      </c>
      <c r="Q821" t="str">
        <f t="shared" si="258"/>
        <v>Non Expense Part</v>
      </c>
    </row>
    <row r="822" spans="1:17" x14ac:dyDescent="0.35">
      <c r="A822" t="s">
        <v>543</v>
      </c>
      <c r="B822" t="s">
        <v>149</v>
      </c>
      <c r="C822" t="s">
        <v>8</v>
      </c>
      <c r="D822" t="s">
        <v>9</v>
      </c>
      <c r="E822" t="s">
        <v>14</v>
      </c>
      <c r="F822">
        <v>1</v>
      </c>
      <c r="G822">
        <v>155657.12</v>
      </c>
      <c r="H822">
        <v>3.9E-2</v>
      </c>
      <c r="I822" s="10">
        <v>43992</v>
      </c>
      <c r="J822" s="2">
        <f t="shared" si="251"/>
        <v>155657.12</v>
      </c>
      <c r="K822" s="3">
        <f t="shared" si="252"/>
        <v>431.78130097087376</v>
      </c>
      <c r="L822" s="4" t="str">
        <f t="shared" si="253"/>
        <v>FSL to FSL</v>
      </c>
      <c r="M822" s="4">
        <f t="shared" ca="1" si="254"/>
        <v>979</v>
      </c>
      <c r="N822" s="5" t="str">
        <f t="shared" si="255"/>
        <v>ISHOLA</v>
      </c>
      <c r="O822" s="5" t="str">
        <f t="shared" ca="1" si="256"/>
        <v>Over due</v>
      </c>
      <c r="P822" s="23">
        <f t="shared" si="257"/>
        <v>431.78119278779474</v>
      </c>
      <c r="Q822" t="str">
        <f t="shared" si="258"/>
        <v>Non Expense Part</v>
      </c>
    </row>
    <row r="823" spans="1:17" x14ac:dyDescent="0.35">
      <c r="A823" t="s">
        <v>543</v>
      </c>
      <c r="B823" t="s">
        <v>134</v>
      </c>
      <c r="C823" t="s">
        <v>8</v>
      </c>
      <c r="D823" t="s">
        <v>9</v>
      </c>
      <c r="E823" t="s">
        <v>18</v>
      </c>
      <c r="F823">
        <v>7</v>
      </c>
      <c r="G823">
        <v>124886.85</v>
      </c>
      <c r="H823">
        <v>0</v>
      </c>
      <c r="I823" s="10">
        <v>43993</v>
      </c>
      <c r="J823" s="2">
        <f t="shared" si="251"/>
        <v>874207.95000000007</v>
      </c>
      <c r="K823" s="3">
        <f t="shared" si="252"/>
        <v>2424.987378640777</v>
      </c>
      <c r="L823" s="4" t="str">
        <f t="shared" si="253"/>
        <v>FSL to FSL</v>
      </c>
      <c r="M823" s="4">
        <f t="shared" ca="1" si="254"/>
        <v>978</v>
      </c>
      <c r="N823" s="5" t="str">
        <f t="shared" si="255"/>
        <v>ISHOLA</v>
      </c>
      <c r="O823" s="5" t="str">
        <f t="shared" ca="1" si="256"/>
        <v>Over due</v>
      </c>
      <c r="P823" s="23">
        <f t="shared" si="257"/>
        <v>346.42676837725384</v>
      </c>
      <c r="Q823" t="str">
        <f t="shared" si="258"/>
        <v>Non Expense Part</v>
      </c>
    </row>
    <row r="824" spans="1:17" x14ac:dyDescent="0.35">
      <c r="A824" t="s">
        <v>543</v>
      </c>
      <c r="B824" t="s">
        <v>160</v>
      </c>
      <c r="C824" t="s">
        <v>10</v>
      </c>
      <c r="D824" t="s">
        <v>9</v>
      </c>
      <c r="E824" t="s">
        <v>92</v>
      </c>
      <c r="F824">
        <v>3</v>
      </c>
      <c r="G824">
        <v>39818.07</v>
      </c>
      <c r="H824">
        <v>0</v>
      </c>
      <c r="I824" s="10">
        <v>43992</v>
      </c>
      <c r="J824" s="2">
        <f t="shared" si="251"/>
        <v>119454.20999999999</v>
      </c>
      <c r="K824" s="3">
        <f t="shared" si="252"/>
        <v>331.35703190013868</v>
      </c>
      <c r="L824" s="4" t="str">
        <f t="shared" si="253"/>
        <v>FSL to FSL</v>
      </c>
      <c r="M824" s="4">
        <f t="shared" ca="1" si="254"/>
        <v>979</v>
      </c>
      <c r="N824" s="5" t="str">
        <f t="shared" si="255"/>
        <v>ISHOLA</v>
      </c>
      <c r="O824" s="5" t="str">
        <f t="shared" ca="1" si="256"/>
        <v>Over due</v>
      </c>
      <c r="P824" s="23">
        <f t="shared" si="257"/>
        <v>110.4523439667129</v>
      </c>
      <c r="Q824" t="str">
        <f t="shared" si="258"/>
        <v>Non Expense Part</v>
      </c>
    </row>
    <row r="825" spans="1:17" x14ac:dyDescent="0.35">
      <c r="A825" t="s">
        <v>543</v>
      </c>
      <c r="B825" t="s">
        <v>148</v>
      </c>
      <c r="C825" t="s">
        <v>10</v>
      </c>
      <c r="D825" t="s">
        <v>9</v>
      </c>
      <c r="E825" t="s">
        <v>21</v>
      </c>
      <c r="F825">
        <v>1</v>
      </c>
      <c r="G825">
        <v>21891.31</v>
      </c>
      <c r="H825">
        <v>0</v>
      </c>
      <c r="I825" s="10">
        <v>43992</v>
      </c>
      <c r="J825" s="2">
        <f t="shared" si="251"/>
        <v>21891.31</v>
      </c>
      <c r="K825" s="3">
        <f t="shared" si="252"/>
        <v>60.724854368932043</v>
      </c>
      <c r="L825" s="4" t="str">
        <f t="shared" si="253"/>
        <v>FSL to FSL</v>
      </c>
      <c r="M825" s="4">
        <f t="shared" ca="1" si="254"/>
        <v>979</v>
      </c>
      <c r="N825" s="5" t="str">
        <f t="shared" si="255"/>
        <v>ISHOLA</v>
      </c>
      <c r="O825" s="5" t="str">
        <f t="shared" ca="1" si="256"/>
        <v>Over due</v>
      </c>
      <c r="P825" s="23">
        <f t="shared" si="257"/>
        <v>60.724854368932043</v>
      </c>
      <c r="Q825" t="str">
        <f t="shared" si="258"/>
        <v>Non Expense Part</v>
      </c>
    </row>
    <row r="826" spans="1:17" x14ac:dyDescent="0.35">
      <c r="A826" t="s">
        <v>543</v>
      </c>
      <c r="B826" t="s">
        <v>355</v>
      </c>
      <c r="C826" t="s">
        <v>10</v>
      </c>
      <c r="D826" t="s">
        <v>9</v>
      </c>
      <c r="E826" t="s">
        <v>356</v>
      </c>
      <c r="F826">
        <v>1</v>
      </c>
      <c r="G826">
        <v>39102.17</v>
      </c>
      <c r="H826">
        <v>0</v>
      </c>
      <c r="I826" s="10">
        <v>43992</v>
      </c>
      <c r="J826" s="2">
        <f t="shared" si="251"/>
        <v>39102.17</v>
      </c>
      <c r="K826" s="3">
        <f t="shared" si="252"/>
        <v>108.4664909847434</v>
      </c>
      <c r="L826" s="4" t="str">
        <f t="shared" si="253"/>
        <v>FSL to FSL</v>
      </c>
      <c r="M826" s="4">
        <f t="shared" ca="1" si="254"/>
        <v>979</v>
      </c>
      <c r="N826" s="5" t="str">
        <f t="shared" si="255"/>
        <v>ISHOLA</v>
      </c>
      <c r="O826" s="5" t="str">
        <f t="shared" ca="1" si="256"/>
        <v>Over due</v>
      </c>
      <c r="P826" s="23">
        <f t="shared" si="257"/>
        <v>108.4664909847434</v>
      </c>
      <c r="Q826" t="str">
        <f t="shared" si="258"/>
        <v>Non Expense Part</v>
      </c>
    </row>
    <row r="827" spans="1:17" x14ac:dyDescent="0.35">
      <c r="A827" t="s">
        <v>543</v>
      </c>
      <c r="B827" t="s">
        <v>144</v>
      </c>
      <c r="C827" t="s">
        <v>8</v>
      </c>
      <c r="D827" t="s">
        <v>9</v>
      </c>
      <c r="E827" t="s">
        <v>28</v>
      </c>
      <c r="F827">
        <v>1</v>
      </c>
      <c r="G827">
        <v>59967.21</v>
      </c>
      <c r="H827">
        <v>0</v>
      </c>
      <c r="I827" s="10">
        <v>43992</v>
      </c>
      <c r="J827" s="2">
        <f t="shared" si="251"/>
        <v>59967.21</v>
      </c>
      <c r="K827" s="3">
        <f t="shared" si="252"/>
        <v>166.34454923717058</v>
      </c>
      <c r="L827" s="4" t="str">
        <f t="shared" si="253"/>
        <v>FSL to FSL</v>
      </c>
      <c r="M827" s="4">
        <f t="shared" ca="1" si="254"/>
        <v>979</v>
      </c>
      <c r="N827" s="5" t="str">
        <f t="shared" si="255"/>
        <v>ISHOLA</v>
      </c>
      <c r="O827" s="5" t="str">
        <f t="shared" ca="1" si="256"/>
        <v>Over due</v>
      </c>
      <c r="P827" s="23">
        <f t="shared" si="257"/>
        <v>166.34454923717058</v>
      </c>
      <c r="Q827" t="str">
        <f t="shared" si="258"/>
        <v>Non Expense Part</v>
      </c>
    </row>
    <row r="828" spans="1:17" x14ac:dyDescent="0.35">
      <c r="A828" t="s">
        <v>543</v>
      </c>
      <c r="B828" t="s">
        <v>184</v>
      </c>
      <c r="C828" t="s">
        <v>8</v>
      </c>
      <c r="D828" t="s">
        <v>9</v>
      </c>
      <c r="E828" t="s">
        <v>185</v>
      </c>
      <c r="F828">
        <v>1</v>
      </c>
      <c r="G828">
        <v>87225.94</v>
      </c>
      <c r="H828">
        <v>0</v>
      </c>
      <c r="I828" s="10">
        <v>43992</v>
      </c>
      <c r="J828" s="2">
        <f t="shared" si="251"/>
        <v>87225.94</v>
      </c>
      <c r="K828" s="3">
        <f t="shared" si="252"/>
        <v>241.95822468793344</v>
      </c>
      <c r="L828" s="4" t="str">
        <f t="shared" si="253"/>
        <v>FSL to FSL</v>
      </c>
      <c r="M828" s="4">
        <f t="shared" ca="1" si="254"/>
        <v>979</v>
      </c>
      <c r="N828" s="5" t="str">
        <f t="shared" si="255"/>
        <v>ISHOLA</v>
      </c>
      <c r="O828" s="5" t="str">
        <f t="shared" ca="1" si="256"/>
        <v>Over due</v>
      </c>
      <c r="P828" s="23">
        <f t="shared" si="257"/>
        <v>241.95822468793344</v>
      </c>
      <c r="Q828" t="str">
        <f t="shared" si="258"/>
        <v>Non Expense Part</v>
      </c>
    </row>
    <row r="829" spans="1:17" x14ac:dyDescent="0.35">
      <c r="A829" t="s">
        <v>543</v>
      </c>
      <c r="B829" t="s">
        <v>241</v>
      </c>
      <c r="C829" t="s">
        <v>8</v>
      </c>
      <c r="D829" t="s">
        <v>9</v>
      </c>
      <c r="E829" t="s">
        <v>242</v>
      </c>
      <c r="F829">
        <v>3</v>
      </c>
      <c r="G829">
        <v>37661.660000000003</v>
      </c>
      <c r="H829">
        <v>0</v>
      </c>
      <c r="I829" s="10">
        <v>43993</v>
      </c>
      <c r="J829" s="2">
        <f t="shared" si="251"/>
        <v>112984.98000000001</v>
      </c>
      <c r="K829" s="3">
        <f t="shared" si="252"/>
        <v>313.41187239944526</v>
      </c>
      <c r="L829" s="4" t="str">
        <f t="shared" si="253"/>
        <v>FSL to FSL</v>
      </c>
      <c r="M829" s="4">
        <f t="shared" ca="1" si="254"/>
        <v>978</v>
      </c>
      <c r="N829" s="5" t="str">
        <f t="shared" si="255"/>
        <v>ISHOLA</v>
      </c>
      <c r="O829" s="5" t="str">
        <f t="shared" ca="1" si="256"/>
        <v>Over due</v>
      </c>
      <c r="P829" s="23">
        <f t="shared" si="257"/>
        <v>104.47062413314842</v>
      </c>
      <c r="Q829" t="str">
        <f t="shared" si="258"/>
        <v>Non Expense Part</v>
      </c>
    </row>
    <row r="830" spans="1:17" x14ac:dyDescent="0.35">
      <c r="A830" t="s">
        <v>110</v>
      </c>
      <c r="B830" t="s">
        <v>140</v>
      </c>
      <c r="C830" t="s">
        <v>8</v>
      </c>
      <c r="D830" t="s">
        <v>9</v>
      </c>
      <c r="E830" t="s">
        <v>13</v>
      </c>
      <c r="F830">
        <v>1</v>
      </c>
      <c r="G830">
        <v>137664.66</v>
      </c>
      <c r="H830">
        <v>0.121</v>
      </c>
      <c r="I830" s="10">
        <v>43970</v>
      </c>
      <c r="J830" s="2">
        <f t="shared" si="251"/>
        <v>137664.66</v>
      </c>
      <c r="K830" s="3">
        <f t="shared" si="252"/>
        <v>381.87179195561725</v>
      </c>
      <c r="L830" s="4" t="str">
        <f t="shared" si="253"/>
        <v>FSL to FSL</v>
      </c>
      <c r="M830" s="4">
        <f t="shared" ca="1" si="254"/>
        <v>1001</v>
      </c>
      <c r="N830" s="5" t="str">
        <f t="shared" si="255"/>
        <v>ISHOLA</v>
      </c>
      <c r="O830" s="5" t="str">
        <f t="shared" ca="1" si="256"/>
        <v>Over due</v>
      </c>
      <c r="P830" s="23">
        <f t="shared" si="257"/>
        <v>381.8714563106796</v>
      </c>
      <c r="Q830" t="str">
        <f t="shared" si="258"/>
        <v>Non Expense Part</v>
      </c>
    </row>
    <row r="831" spans="1:17" x14ac:dyDescent="0.35">
      <c r="A831" t="s">
        <v>110</v>
      </c>
      <c r="B831" t="s">
        <v>134</v>
      </c>
      <c r="C831" t="s">
        <v>8</v>
      </c>
      <c r="D831" t="s">
        <v>9</v>
      </c>
      <c r="E831" t="s">
        <v>18</v>
      </c>
      <c r="F831">
        <v>7</v>
      </c>
      <c r="G831">
        <v>124886.85</v>
      </c>
      <c r="H831">
        <v>0</v>
      </c>
      <c r="I831" s="10">
        <v>43993</v>
      </c>
      <c r="J831" s="2">
        <f t="shared" si="251"/>
        <v>874207.95000000007</v>
      </c>
      <c r="K831" s="3">
        <f t="shared" si="252"/>
        <v>2424.987378640777</v>
      </c>
      <c r="L831" s="4" t="str">
        <f t="shared" si="253"/>
        <v>FSL to FSL</v>
      </c>
      <c r="M831" s="4">
        <f t="shared" ca="1" si="254"/>
        <v>978</v>
      </c>
      <c r="N831" s="5" t="str">
        <f t="shared" si="255"/>
        <v>ISHOLA</v>
      </c>
      <c r="O831" s="5" t="str">
        <f t="shared" ca="1" si="256"/>
        <v>Over due</v>
      </c>
      <c r="P831" s="23">
        <f t="shared" si="257"/>
        <v>346.42676837725384</v>
      </c>
      <c r="Q831" t="str">
        <f t="shared" si="258"/>
        <v>Non Expense Part</v>
      </c>
    </row>
    <row r="832" spans="1:17" x14ac:dyDescent="0.35">
      <c r="A832" t="s">
        <v>110</v>
      </c>
      <c r="B832" t="s">
        <v>171</v>
      </c>
      <c r="C832" t="s">
        <v>8</v>
      </c>
      <c r="D832" t="s">
        <v>9</v>
      </c>
      <c r="E832" t="s">
        <v>111</v>
      </c>
      <c r="F832">
        <v>1</v>
      </c>
      <c r="G832">
        <v>90133.5</v>
      </c>
      <c r="H832">
        <v>0</v>
      </c>
      <c r="I832" s="10">
        <v>43878</v>
      </c>
      <c r="J832" s="2">
        <f t="shared" si="251"/>
        <v>90133.5</v>
      </c>
      <c r="K832" s="3">
        <f t="shared" si="252"/>
        <v>250.02357836338419</v>
      </c>
      <c r="L832" s="4" t="str">
        <f t="shared" si="253"/>
        <v>FSL to FSL</v>
      </c>
      <c r="M832" s="4">
        <f t="shared" ca="1" si="254"/>
        <v>1093</v>
      </c>
      <c r="N832" s="5" t="str">
        <f t="shared" si="255"/>
        <v>ISHOLA</v>
      </c>
      <c r="O832" s="5" t="str">
        <f t="shared" ca="1" si="256"/>
        <v>Over due</v>
      </c>
      <c r="P832" s="23">
        <f t="shared" si="257"/>
        <v>250.02357836338419</v>
      </c>
      <c r="Q832" t="str">
        <f t="shared" si="258"/>
        <v>Non Expense Part</v>
      </c>
    </row>
    <row r="833" spans="1:17" x14ac:dyDescent="0.35">
      <c r="A833" t="s">
        <v>110</v>
      </c>
      <c r="B833" t="s">
        <v>231</v>
      </c>
      <c r="C833" t="s">
        <v>8</v>
      </c>
      <c r="D833" t="s">
        <v>9</v>
      </c>
      <c r="E833" t="s">
        <v>14</v>
      </c>
      <c r="F833">
        <v>1</v>
      </c>
      <c r="G833">
        <v>58788.24</v>
      </c>
      <c r="H833">
        <v>2.4E-2</v>
      </c>
      <c r="I833" s="10">
        <v>43992</v>
      </c>
      <c r="J833" s="2">
        <f t="shared" si="251"/>
        <v>58788.24</v>
      </c>
      <c r="K833" s="3">
        <f t="shared" si="252"/>
        <v>163.07424133148405</v>
      </c>
      <c r="L833" s="4" t="str">
        <f t="shared" si="253"/>
        <v>FSL to FSL</v>
      </c>
      <c r="M833" s="4">
        <f t="shared" ca="1" si="254"/>
        <v>979</v>
      </c>
      <c r="N833" s="5" t="str">
        <f t="shared" si="255"/>
        <v>ISHOLA</v>
      </c>
      <c r="O833" s="5" t="str">
        <f t="shared" ca="1" si="256"/>
        <v>Over due</v>
      </c>
      <c r="P833" s="23">
        <f t="shared" si="257"/>
        <v>163.07417475728155</v>
      </c>
      <c r="Q833" t="str">
        <f t="shared" si="258"/>
        <v>Non Expense Part</v>
      </c>
    </row>
    <row r="834" spans="1:17" x14ac:dyDescent="0.35">
      <c r="A834" t="s">
        <v>110</v>
      </c>
      <c r="B834" t="s">
        <v>148</v>
      </c>
      <c r="C834" t="s">
        <v>10</v>
      </c>
      <c r="D834" t="s">
        <v>9</v>
      </c>
      <c r="E834" t="s">
        <v>21</v>
      </c>
      <c r="F834">
        <v>2</v>
      </c>
      <c r="G834">
        <v>21891.31</v>
      </c>
      <c r="H834">
        <v>0</v>
      </c>
      <c r="I834" s="10">
        <v>43992</v>
      </c>
      <c r="J834" s="2">
        <f t="shared" si="251"/>
        <v>43782.62</v>
      </c>
      <c r="K834" s="3">
        <f t="shared" si="252"/>
        <v>121.44970873786409</v>
      </c>
      <c r="L834" s="4" t="str">
        <f t="shared" si="253"/>
        <v>FSL to FSL</v>
      </c>
      <c r="M834" s="4">
        <f t="shared" ca="1" si="254"/>
        <v>979</v>
      </c>
      <c r="N834" s="5" t="str">
        <f t="shared" si="255"/>
        <v>ISHOLA</v>
      </c>
      <c r="O834" s="5" t="str">
        <f t="shared" ca="1" si="256"/>
        <v>Over due</v>
      </c>
      <c r="P834" s="23">
        <f t="shared" si="257"/>
        <v>60.724854368932043</v>
      </c>
      <c r="Q834" t="str">
        <f t="shared" si="258"/>
        <v>Non Expense Part</v>
      </c>
    </row>
    <row r="835" spans="1:17" x14ac:dyDescent="0.35">
      <c r="A835" t="s">
        <v>110</v>
      </c>
      <c r="B835" t="s">
        <v>363</v>
      </c>
      <c r="C835" t="s">
        <v>10</v>
      </c>
      <c r="D835" t="s">
        <v>9</v>
      </c>
      <c r="E835" t="s">
        <v>364</v>
      </c>
      <c r="F835">
        <v>4</v>
      </c>
      <c r="G835">
        <v>6.11</v>
      </c>
      <c r="H835">
        <v>0</v>
      </c>
      <c r="I835" s="10">
        <v>43992</v>
      </c>
      <c r="J835" s="2">
        <f t="shared" si="251"/>
        <v>24.44</v>
      </c>
      <c r="K835" s="3">
        <f t="shared" si="252"/>
        <v>6.7794729542302368E-2</v>
      </c>
      <c r="L835" s="4" t="str">
        <f t="shared" si="253"/>
        <v>FSL to FSL</v>
      </c>
      <c r="M835" s="4">
        <f t="shared" ca="1" si="254"/>
        <v>979</v>
      </c>
      <c r="N835" s="5" t="str">
        <f t="shared" si="255"/>
        <v>ISHOLA</v>
      </c>
      <c r="O835" s="5" t="str">
        <f t="shared" ca="1" si="256"/>
        <v>Over due</v>
      </c>
      <c r="P835" s="23">
        <f t="shared" si="257"/>
        <v>1.6948682385575592E-2</v>
      </c>
      <c r="Q835" t="str">
        <f t="shared" si="258"/>
        <v>Expense Part</v>
      </c>
    </row>
    <row r="836" spans="1:17" x14ac:dyDescent="0.35">
      <c r="A836" t="s">
        <v>110</v>
      </c>
      <c r="B836" t="s">
        <v>184</v>
      </c>
      <c r="C836" t="s">
        <v>8</v>
      </c>
      <c r="D836" t="s">
        <v>9</v>
      </c>
      <c r="E836" t="s">
        <v>185</v>
      </c>
      <c r="F836">
        <v>1</v>
      </c>
      <c r="G836">
        <v>87225.94</v>
      </c>
      <c r="H836">
        <v>0</v>
      </c>
      <c r="I836" s="10">
        <v>43992</v>
      </c>
      <c r="J836" s="2">
        <f t="shared" si="251"/>
        <v>87225.94</v>
      </c>
      <c r="K836" s="3">
        <f t="shared" si="252"/>
        <v>241.95822468793344</v>
      </c>
      <c r="L836" s="4" t="str">
        <f t="shared" si="253"/>
        <v>FSL to FSL</v>
      </c>
      <c r="M836" s="4">
        <f t="shared" ca="1" si="254"/>
        <v>979</v>
      </c>
      <c r="N836" s="5" t="str">
        <f t="shared" si="255"/>
        <v>ISHOLA</v>
      </c>
      <c r="O836" s="5" t="str">
        <f t="shared" ca="1" si="256"/>
        <v>Over due</v>
      </c>
      <c r="P836" s="23">
        <f t="shared" si="257"/>
        <v>241.95822468793344</v>
      </c>
      <c r="Q836" t="str">
        <f t="shared" si="258"/>
        <v>Non Expense Part</v>
      </c>
    </row>
    <row r="837" spans="1:17" x14ac:dyDescent="0.35">
      <c r="A837" t="s">
        <v>110</v>
      </c>
      <c r="B837" t="s">
        <v>241</v>
      </c>
      <c r="C837" t="s">
        <v>8</v>
      </c>
      <c r="D837" t="s">
        <v>9</v>
      </c>
      <c r="E837" t="s">
        <v>242</v>
      </c>
      <c r="F837">
        <v>2</v>
      </c>
      <c r="G837">
        <v>37661.660000000003</v>
      </c>
      <c r="H837">
        <v>0</v>
      </c>
      <c r="I837" s="10">
        <v>43992</v>
      </c>
      <c r="J837" s="2">
        <f t="shared" si="251"/>
        <v>75323.320000000007</v>
      </c>
      <c r="K837" s="3">
        <f t="shared" si="252"/>
        <v>208.94124826629684</v>
      </c>
      <c r="L837" s="4" t="str">
        <f t="shared" si="253"/>
        <v>FSL to FSL</v>
      </c>
      <c r="M837" s="4">
        <f t="shared" ca="1" si="254"/>
        <v>979</v>
      </c>
      <c r="N837" s="5" t="str">
        <f t="shared" si="255"/>
        <v>ISHOLA</v>
      </c>
      <c r="O837" s="5" t="str">
        <f t="shared" ca="1" si="256"/>
        <v>Over due</v>
      </c>
      <c r="P837" s="23">
        <f t="shared" si="257"/>
        <v>104.47062413314842</v>
      </c>
      <c r="Q837" t="str">
        <f t="shared" si="258"/>
        <v>Non Expense Part</v>
      </c>
    </row>
    <row r="838" spans="1:17" x14ac:dyDescent="0.35">
      <c r="A838" t="s">
        <v>110</v>
      </c>
      <c r="B838" t="s">
        <v>209</v>
      </c>
      <c r="C838" t="s">
        <v>8</v>
      </c>
      <c r="D838" t="s">
        <v>9</v>
      </c>
      <c r="E838" t="s">
        <v>210</v>
      </c>
      <c r="F838">
        <v>1</v>
      </c>
      <c r="G838">
        <v>61860.54</v>
      </c>
      <c r="H838">
        <v>0</v>
      </c>
      <c r="I838" s="10">
        <v>43993</v>
      </c>
      <c r="J838" s="2">
        <f t="shared" si="251"/>
        <v>61860.54</v>
      </c>
      <c r="K838" s="3">
        <f t="shared" si="252"/>
        <v>171.59650485436893</v>
      </c>
      <c r="L838" s="4" t="str">
        <f t="shared" si="253"/>
        <v>FSL to FSL</v>
      </c>
      <c r="M838" s="4">
        <f t="shared" ca="1" si="254"/>
        <v>978</v>
      </c>
      <c r="N838" s="5" t="str">
        <f t="shared" si="255"/>
        <v>ISHOLA</v>
      </c>
      <c r="O838" s="5" t="str">
        <f t="shared" ca="1" si="256"/>
        <v>Over due</v>
      </c>
      <c r="P838" s="23">
        <f t="shared" si="257"/>
        <v>171.59650485436893</v>
      </c>
      <c r="Q838" t="str">
        <f t="shared" si="258"/>
        <v>Non Expense Part</v>
      </c>
    </row>
    <row r="839" spans="1:17" x14ac:dyDescent="0.35">
      <c r="A839" t="s">
        <v>110</v>
      </c>
      <c r="B839" t="s">
        <v>403</v>
      </c>
      <c r="C839" t="s">
        <v>10</v>
      </c>
      <c r="D839" t="s">
        <v>9</v>
      </c>
      <c r="E839" t="s">
        <v>404</v>
      </c>
      <c r="F839">
        <v>50</v>
      </c>
      <c r="G839">
        <v>0</v>
      </c>
      <c r="H839">
        <v>0</v>
      </c>
      <c r="I839" s="10">
        <v>43992</v>
      </c>
      <c r="J839" s="2">
        <f t="shared" si="251"/>
        <v>0</v>
      </c>
      <c r="K839" s="3">
        <f t="shared" si="252"/>
        <v>0</v>
      </c>
      <c r="L839" s="4" t="str">
        <f t="shared" si="253"/>
        <v>FSL to FSL</v>
      </c>
      <c r="M839" s="4">
        <f t="shared" ca="1" si="254"/>
        <v>979</v>
      </c>
      <c r="N839" s="5" t="str">
        <f t="shared" si="255"/>
        <v>ISHOLA</v>
      </c>
      <c r="O839" s="5" t="str">
        <f t="shared" ca="1" si="256"/>
        <v>Over due</v>
      </c>
      <c r="P839" s="23">
        <f t="shared" si="257"/>
        <v>0</v>
      </c>
      <c r="Q839" t="str">
        <f t="shared" si="258"/>
        <v>Expense Part</v>
      </c>
    </row>
    <row r="840" spans="1:17" x14ac:dyDescent="0.35">
      <c r="A840" t="s">
        <v>240</v>
      </c>
      <c r="B840" t="s">
        <v>156</v>
      </c>
      <c r="C840" t="s">
        <v>8</v>
      </c>
      <c r="D840" t="s">
        <v>9</v>
      </c>
      <c r="E840" t="s">
        <v>26</v>
      </c>
      <c r="F840">
        <v>1</v>
      </c>
      <c r="G840">
        <v>239555.45</v>
      </c>
      <c r="H840">
        <v>0</v>
      </c>
      <c r="I840" s="10">
        <v>43661</v>
      </c>
      <c r="J840" s="2">
        <f t="shared" si="251"/>
        <v>239555.45</v>
      </c>
      <c r="K840" s="3">
        <f t="shared" si="252"/>
        <v>664.50887656033285</v>
      </c>
      <c r="L840" s="4" t="str">
        <f t="shared" si="253"/>
        <v>FSL to FSL</v>
      </c>
      <c r="M840" s="4">
        <f t="shared" ca="1" si="254"/>
        <v>1310</v>
      </c>
      <c r="N840" s="5" t="str">
        <f t="shared" si="255"/>
        <v>ISHOLA</v>
      </c>
      <c r="O840" s="5" t="str">
        <f t="shared" ca="1" si="256"/>
        <v>Over due</v>
      </c>
      <c r="P840" s="23">
        <f t="shared" si="257"/>
        <v>664.50887656033285</v>
      </c>
      <c r="Q840" t="str">
        <f t="shared" si="258"/>
        <v>Non Expense Part</v>
      </c>
    </row>
    <row r="841" spans="1:17" x14ac:dyDescent="0.35">
      <c r="A841" t="s">
        <v>240</v>
      </c>
      <c r="B841" t="s">
        <v>158</v>
      </c>
      <c r="C841" t="s">
        <v>10</v>
      </c>
      <c r="D841" t="s">
        <v>9</v>
      </c>
      <c r="E841" t="s">
        <v>90</v>
      </c>
      <c r="F841">
        <v>3</v>
      </c>
      <c r="G841">
        <v>298.47000000000003</v>
      </c>
      <c r="H841">
        <v>0</v>
      </c>
      <c r="I841" s="10">
        <v>43984</v>
      </c>
      <c r="J841" s="2">
        <f t="shared" si="251"/>
        <v>895.41000000000008</v>
      </c>
      <c r="K841" s="3">
        <f t="shared" si="252"/>
        <v>2.4838002773925107</v>
      </c>
      <c r="L841" s="4" t="str">
        <f t="shared" si="253"/>
        <v>FSL to FSL</v>
      </c>
      <c r="M841" s="4">
        <f t="shared" ca="1" si="254"/>
        <v>987</v>
      </c>
      <c r="N841" s="5" t="str">
        <f t="shared" si="255"/>
        <v>ISHOLA</v>
      </c>
      <c r="O841" s="5" t="str">
        <f t="shared" ca="1" si="256"/>
        <v>Over due</v>
      </c>
      <c r="P841" s="23">
        <f t="shared" si="257"/>
        <v>0.82793342579750351</v>
      </c>
      <c r="Q841" t="str">
        <f t="shared" si="258"/>
        <v>Expense Part</v>
      </c>
    </row>
    <row r="842" spans="1:17" x14ac:dyDescent="0.35">
      <c r="A842" t="s">
        <v>240</v>
      </c>
      <c r="B842" t="s">
        <v>193</v>
      </c>
      <c r="C842" t="s">
        <v>8</v>
      </c>
      <c r="D842" t="s">
        <v>9</v>
      </c>
      <c r="E842" t="s">
        <v>32</v>
      </c>
      <c r="F842">
        <v>1</v>
      </c>
      <c r="G842">
        <v>137097.72</v>
      </c>
      <c r="H842">
        <v>0</v>
      </c>
      <c r="I842" s="10">
        <v>43871</v>
      </c>
      <c r="J842" s="2">
        <f t="shared" si="251"/>
        <v>137097.72</v>
      </c>
      <c r="K842" s="3">
        <f t="shared" si="252"/>
        <v>380.29880721220525</v>
      </c>
      <c r="L842" s="4" t="str">
        <f t="shared" si="253"/>
        <v>FSL to FSL</v>
      </c>
      <c r="M842" s="4">
        <f t="shared" ca="1" si="254"/>
        <v>1100</v>
      </c>
      <c r="N842" s="5" t="str">
        <f t="shared" si="255"/>
        <v>ISHOLA</v>
      </c>
      <c r="O842" s="5" t="str">
        <f t="shared" ca="1" si="256"/>
        <v>Over due</v>
      </c>
      <c r="P842" s="23">
        <f t="shared" si="257"/>
        <v>380.29880721220525</v>
      </c>
      <c r="Q842" t="str">
        <f t="shared" si="258"/>
        <v>Non Expense Part</v>
      </c>
    </row>
    <row r="843" spans="1:17" x14ac:dyDescent="0.35">
      <c r="A843" t="s">
        <v>240</v>
      </c>
      <c r="B843" t="s">
        <v>249</v>
      </c>
      <c r="C843" t="s">
        <v>10</v>
      </c>
      <c r="D843" t="s">
        <v>9</v>
      </c>
      <c r="E843" t="s">
        <v>250</v>
      </c>
      <c r="F843">
        <v>1</v>
      </c>
      <c r="G843">
        <v>6448.12</v>
      </c>
      <c r="H843">
        <v>0</v>
      </c>
      <c r="I843" s="10">
        <v>43866</v>
      </c>
      <c r="J843" s="2">
        <f t="shared" si="251"/>
        <v>6448.12</v>
      </c>
      <c r="K843" s="3">
        <f t="shared" si="252"/>
        <v>17.886601941747571</v>
      </c>
      <c r="L843" s="4" t="str">
        <f t="shared" si="253"/>
        <v>FSL to FSL</v>
      </c>
      <c r="M843" s="4">
        <f t="shared" ca="1" si="254"/>
        <v>1105</v>
      </c>
      <c r="N843" s="5" t="str">
        <f t="shared" si="255"/>
        <v>ISHOLA</v>
      </c>
      <c r="O843" s="5" t="str">
        <f t="shared" ca="1" si="256"/>
        <v>Over due</v>
      </c>
      <c r="P843" s="23">
        <f t="shared" si="257"/>
        <v>17.886601941747571</v>
      </c>
      <c r="Q843" t="str">
        <f t="shared" si="258"/>
        <v>Non Expense Part</v>
      </c>
    </row>
    <row r="844" spans="1:17" x14ac:dyDescent="0.35">
      <c r="A844" t="s">
        <v>240</v>
      </c>
      <c r="B844" t="s">
        <v>163</v>
      </c>
      <c r="C844" t="s">
        <v>10</v>
      </c>
      <c r="D844" t="s">
        <v>9</v>
      </c>
      <c r="E844" t="s">
        <v>97</v>
      </c>
      <c r="F844">
        <v>8</v>
      </c>
      <c r="G844">
        <v>462.79</v>
      </c>
      <c r="H844">
        <v>0</v>
      </c>
      <c r="I844" s="10">
        <v>43901</v>
      </c>
      <c r="J844" s="2">
        <f t="shared" si="251"/>
        <v>3702.32</v>
      </c>
      <c r="K844" s="3">
        <f t="shared" si="252"/>
        <v>10.26995839112344</v>
      </c>
      <c r="L844" s="4" t="str">
        <f t="shared" si="253"/>
        <v>FSL to FSL</v>
      </c>
      <c r="M844" s="4">
        <f t="shared" ca="1" si="254"/>
        <v>1070</v>
      </c>
      <c r="N844" s="5" t="str">
        <f t="shared" si="255"/>
        <v>ISHOLA</v>
      </c>
      <c r="O844" s="5" t="str">
        <f t="shared" ca="1" si="256"/>
        <v>Over due</v>
      </c>
      <c r="P844" s="23">
        <f t="shared" si="257"/>
        <v>1.28374479889043</v>
      </c>
      <c r="Q844" t="str">
        <f t="shared" si="258"/>
        <v>Expense Part</v>
      </c>
    </row>
    <row r="845" spans="1:17" x14ac:dyDescent="0.35">
      <c r="A845" t="s">
        <v>240</v>
      </c>
      <c r="B845" t="s">
        <v>251</v>
      </c>
      <c r="C845" t="s">
        <v>10</v>
      </c>
      <c r="D845" t="s">
        <v>9</v>
      </c>
      <c r="E845" t="s">
        <v>252</v>
      </c>
      <c r="F845">
        <v>1</v>
      </c>
      <c r="G845">
        <v>305.11</v>
      </c>
      <c r="H845">
        <v>0</v>
      </c>
      <c r="I845" s="10">
        <v>43948</v>
      </c>
      <c r="J845" s="2">
        <f t="shared" si="251"/>
        <v>305.11</v>
      </c>
      <c r="K845" s="3">
        <f t="shared" si="252"/>
        <v>0.84635228848821087</v>
      </c>
      <c r="L845" s="4" t="str">
        <f t="shared" si="253"/>
        <v>FSL to FSL</v>
      </c>
      <c r="M845" s="4">
        <f t="shared" ca="1" si="254"/>
        <v>1023</v>
      </c>
      <c r="N845" s="5" t="str">
        <f t="shared" si="255"/>
        <v>ISHOLA</v>
      </c>
      <c r="O845" s="5" t="str">
        <f t="shared" ca="1" si="256"/>
        <v>Over due</v>
      </c>
      <c r="P845" s="23">
        <f t="shared" si="257"/>
        <v>0.84635228848821087</v>
      </c>
      <c r="Q845" t="str">
        <f t="shared" si="258"/>
        <v>Expense Part</v>
      </c>
    </row>
    <row r="846" spans="1:17" x14ac:dyDescent="0.35">
      <c r="A846" t="s">
        <v>240</v>
      </c>
      <c r="B846" t="s">
        <v>253</v>
      </c>
      <c r="C846" t="s">
        <v>10</v>
      </c>
      <c r="D846" t="s">
        <v>9</v>
      </c>
      <c r="E846" t="s">
        <v>254</v>
      </c>
      <c r="F846">
        <v>1</v>
      </c>
      <c r="G846">
        <v>4545.2299999999996</v>
      </c>
      <c r="H846">
        <v>0</v>
      </c>
      <c r="I846" s="10">
        <v>43773</v>
      </c>
      <c r="J846" s="2">
        <f t="shared" si="251"/>
        <v>4545.2299999999996</v>
      </c>
      <c r="K846" s="3">
        <f t="shared" si="252"/>
        <v>12.608127600554784</v>
      </c>
      <c r="L846" s="4" t="str">
        <f t="shared" si="253"/>
        <v>FSL to FSL</v>
      </c>
      <c r="M846" s="4">
        <f t="shared" ca="1" si="254"/>
        <v>1198</v>
      </c>
      <c r="N846" s="5" t="str">
        <f t="shared" si="255"/>
        <v>ISHOLA</v>
      </c>
      <c r="O846" s="5" t="str">
        <f t="shared" ca="1" si="256"/>
        <v>Over due</v>
      </c>
      <c r="P846" s="23">
        <f t="shared" si="257"/>
        <v>12.608127600554784</v>
      </c>
      <c r="Q846" t="str">
        <f t="shared" si="258"/>
        <v>Non Expense Part</v>
      </c>
    </row>
    <row r="847" spans="1:17" x14ac:dyDescent="0.35">
      <c r="A847" t="s">
        <v>406</v>
      </c>
      <c r="B847" t="s">
        <v>134</v>
      </c>
      <c r="C847" t="s">
        <v>8</v>
      </c>
      <c r="D847" t="s">
        <v>9</v>
      </c>
      <c r="E847" t="s">
        <v>18</v>
      </c>
      <c r="F847">
        <v>2</v>
      </c>
      <c r="G847">
        <v>124886.85</v>
      </c>
      <c r="H847">
        <v>0</v>
      </c>
      <c r="I847" s="10">
        <v>43993</v>
      </c>
      <c r="J847" s="2">
        <f t="shared" si="251"/>
        <v>249773.7</v>
      </c>
      <c r="K847" s="3">
        <f t="shared" si="252"/>
        <v>692.85353675450767</v>
      </c>
      <c r="L847" s="4" t="str">
        <f t="shared" si="253"/>
        <v>FSL to FSL</v>
      </c>
      <c r="M847" s="4">
        <f t="shared" ca="1" si="254"/>
        <v>978</v>
      </c>
      <c r="N847" s="5" t="str">
        <f t="shared" si="255"/>
        <v>ISHOLA</v>
      </c>
      <c r="O847" s="5" t="str">
        <f t="shared" ca="1" si="256"/>
        <v>Over due</v>
      </c>
      <c r="P847" s="23">
        <f t="shared" si="257"/>
        <v>346.42676837725384</v>
      </c>
      <c r="Q847" t="str">
        <f t="shared" si="258"/>
        <v>Non Expense Part</v>
      </c>
    </row>
    <row r="848" spans="1:17" x14ac:dyDescent="0.35">
      <c r="A848" t="s">
        <v>406</v>
      </c>
      <c r="B848" t="s">
        <v>567</v>
      </c>
      <c r="C848" t="s">
        <v>10</v>
      </c>
      <c r="D848" t="s">
        <v>9</v>
      </c>
      <c r="E848" t="s">
        <v>568</v>
      </c>
      <c r="F848">
        <v>1</v>
      </c>
      <c r="G848">
        <v>8987.08</v>
      </c>
      <c r="H848">
        <v>0</v>
      </c>
      <c r="I848" s="10">
        <v>43993</v>
      </c>
      <c r="J848" s="2">
        <f t="shared" si="251"/>
        <v>8987.08</v>
      </c>
      <c r="K848" s="3">
        <f t="shared" si="252"/>
        <v>24.929486823855754</v>
      </c>
      <c r="L848" s="4" t="str">
        <f t="shared" si="253"/>
        <v>FSL to FSL</v>
      </c>
      <c r="M848" s="4">
        <f t="shared" ca="1" si="254"/>
        <v>978</v>
      </c>
      <c r="N848" s="5" t="str">
        <f t="shared" si="255"/>
        <v>ISHOLA</v>
      </c>
      <c r="O848" s="5" t="str">
        <f t="shared" ca="1" si="256"/>
        <v>Over due</v>
      </c>
      <c r="P848" s="23">
        <f t="shared" si="257"/>
        <v>24.929486823855754</v>
      </c>
      <c r="Q848" t="str">
        <f t="shared" si="258"/>
        <v>Non Expense Part</v>
      </c>
    </row>
    <row r="849" spans="1:17" x14ac:dyDescent="0.35">
      <c r="A849" t="s">
        <v>407</v>
      </c>
      <c r="B849" t="s">
        <v>131</v>
      </c>
      <c r="C849" t="s">
        <v>8</v>
      </c>
      <c r="D849" t="s">
        <v>9</v>
      </c>
      <c r="E849" t="s">
        <v>12</v>
      </c>
      <c r="F849">
        <v>1</v>
      </c>
      <c r="G849">
        <v>131594.17000000001</v>
      </c>
      <c r="H849">
        <v>1.2E-2</v>
      </c>
      <c r="I849" s="10">
        <v>43992</v>
      </c>
      <c r="J849" s="2">
        <f t="shared" si="251"/>
        <v>131594.17000000001</v>
      </c>
      <c r="K849" s="3">
        <f t="shared" si="252"/>
        <v>365.0324049930652</v>
      </c>
      <c r="L849" s="4" t="str">
        <f t="shared" si="253"/>
        <v>FSL to FSL</v>
      </c>
      <c r="M849" s="4">
        <f t="shared" ca="1" si="254"/>
        <v>979</v>
      </c>
      <c r="N849" s="5" t="str">
        <f t="shared" si="255"/>
        <v>ISHOLA</v>
      </c>
      <c r="O849" s="5" t="str">
        <f t="shared" ca="1" si="256"/>
        <v>Over due</v>
      </c>
      <c r="P849" s="23">
        <f t="shared" si="257"/>
        <v>365.03237170596395</v>
      </c>
      <c r="Q849" t="str">
        <f t="shared" si="258"/>
        <v>Non Expense Part</v>
      </c>
    </row>
    <row r="850" spans="1:17" x14ac:dyDescent="0.35">
      <c r="A850" t="s">
        <v>407</v>
      </c>
      <c r="B850" t="s">
        <v>130</v>
      </c>
      <c r="C850" t="s">
        <v>8</v>
      </c>
      <c r="D850" t="s">
        <v>9</v>
      </c>
      <c r="E850" t="s">
        <v>11</v>
      </c>
      <c r="F850">
        <v>1</v>
      </c>
      <c r="G850">
        <v>102960.99</v>
      </c>
      <c r="H850">
        <v>0</v>
      </c>
      <c r="I850" s="10">
        <v>43969</v>
      </c>
      <c r="J850" s="2">
        <f t="shared" si="251"/>
        <v>102960.99</v>
      </c>
      <c r="K850" s="3">
        <f t="shared" si="252"/>
        <v>285.60607489597783</v>
      </c>
      <c r="L850" s="4" t="str">
        <f t="shared" si="253"/>
        <v>FSL to FSL</v>
      </c>
      <c r="M850" s="4">
        <f t="shared" ca="1" si="254"/>
        <v>1002</v>
      </c>
      <c r="N850" s="5" t="str">
        <f t="shared" si="255"/>
        <v>ISHOLA</v>
      </c>
      <c r="O850" s="5" t="str">
        <f t="shared" ca="1" si="256"/>
        <v>Over due</v>
      </c>
      <c r="P850" s="23">
        <f t="shared" si="257"/>
        <v>285.60607489597783</v>
      </c>
      <c r="Q850" t="str">
        <f t="shared" si="258"/>
        <v>Non Expense Part</v>
      </c>
    </row>
    <row r="851" spans="1:17" x14ac:dyDescent="0.35">
      <c r="A851" t="s">
        <v>407</v>
      </c>
      <c r="B851" t="s">
        <v>160</v>
      </c>
      <c r="C851" t="s">
        <v>10</v>
      </c>
      <c r="D851" t="s">
        <v>9</v>
      </c>
      <c r="E851" t="s">
        <v>92</v>
      </c>
      <c r="F851">
        <v>2</v>
      </c>
      <c r="G851">
        <v>39818.07</v>
      </c>
      <c r="H851">
        <v>0</v>
      </c>
      <c r="I851" s="10">
        <v>43991</v>
      </c>
      <c r="J851" s="2">
        <f t="shared" si="251"/>
        <v>79636.14</v>
      </c>
      <c r="K851" s="3">
        <f t="shared" si="252"/>
        <v>220.90468793342581</v>
      </c>
      <c r="L851" s="4" t="str">
        <f t="shared" si="253"/>
        <v>FSL to FSL</v>
      </c>
      <c r="M851" s="4">
        <f t="shared" ca="1" si="254"/>
        <v>980</v>
      </c>
      <c r="N851" s="5" t="str">
        <f t="shared" si="255"/>
        <v>ISHOLA</v>
      </c>
      <c r="O851" s="5" t="str">
        <f t="shared" ca="1" si="256"/>
        <v>Over due</v>
      </c>
      <c r="P851" s="23">
        <f t="shared" si="257"/>
        <v>110.4523439667129</v>
      </c>
      <c r="Q851" t="str">
        <f t="shared" si="258"/>
        <v>Non Expense Part</v>
      </c>
    </row>
    <row r="852" spans="1:17" x14ac:dyDescent="0.35">
      <c r="A852" t="s">
        <v>407</v>
      </c>
      <c r="B852" t="s">
        <v>144</v>
      </c>
      <c r="C852" t="s">
        <v>8</v>
      </c>
      <c r="D852" t="s">
        <v>9</v>
      </c>
      <c r="E852" t="s">
        <v>28</v>
      </c>
      <c r="F852">
        <v>3</v>
      </c>
      <c r="G852">
        <v>59967.21</v>
      </c>
      <c r="H852">
        <v>0</v>
      </c>
      <c r="I852" s="10">
        <v>43993</v>
      </c>
      <c r="J852" s="2">
        <f t="shared" si="251"/>
        <v>179901.63</v>
      </c>
      <c r="K852" s="3">
        <f t="shared" si="252"/>
        <v>499.03364771151178</v>
      </c>
      <c r="L852" s="4" t="str">
        <f t="shared" si="253"/>
        <v>FSL to FSL</v>
      </c>
      <c r="M852" s="4">
        <f t="shared" ca="1" si="254"/>
        <v>978</v>
      </c>
      <c r="N852" s="5" t="str">
        <f t="shared" si="255"/>
        <v>ISHOLA</v>
      </c>
      <c r="O852" s="5" t="str">
        <f t="shared" ca="1" si="256"/>
        <v>Over due</v>
      </c>
      <c r="P852" s="23">
        <f t="shared" si="257"/>
        <v>166.34454923717058</v>
      </c>
      <c r="Q852" t="str">
        <f t="shared" si="258"/>
        <v>Non Expense Part</v>
      </c>
    </row>
    <row r="853" spans="1:17" x14ac:dyDescent="0.35">
      <c r="A853" t="s">
        <v>255</v>
      </c>
      <c r="B853" t="s">
        <v>357</v>
      </c>
      <c r="C853" t="s">
        <v>10</v>
      </c>
      <c r="D853" t="s">
        <v>9</v>
      </c>
      <c r="E853" t="s">
        <v>358</v>
      </c>
      <c r="F853">
        <v>1</v>
      </c>
      <c r="G853">
        <v>7147.38</v>
      </c>
      <c r="H853">
        <v>0</v>
      </c>
      <c r="I853" s="10">
        <v>43829</v>
      </c>
      <c r="J853" s="2">
        <f t="shared" si="251"/>
        <v>7147.38</v>
      </c>
      <c r="K853" s="3">
        <f t="shared" si="252"/>
        <v>19.826296809986129</v>
      </c>
      <c r="L853" s="4" t="str">
        <f t="shared" si="253"/>
        <v>FSL to FSL</v>
      </c>
      <c r="M853" s="4">
        <f t="shared" ca="1" si="254"/>
        <v>1142</v>
      </c>
      <c r="N853" s="5" t="str">
        <f t="shared" si="255"/>
        <v>ISHOLA</v>
      </c>
      <c r="O853" s="5" t="str">
        <f t="shared" ca="1" si="256"/>
        <v>Over due</v>
      </c>
      <c r="P853" s="23">
        <f t="shared" si="257"/>
        <v>19.826296809986129</v>
      </c>
      <c r="Q853" t="str">
        <f t="shared" si="258"/>
        <v>Non Expense Part</v>
      </c>
    </row>
    <row r="854" spans="1:17" x14ac:dyDescent="0.35">
      <c r="A854" t="s">
        <v>255</v>
      </c>
      <c r="B854" t="s">
        <v>144</v>
      </c>
      <c r="C854" t="s">
        <v>8</v>
      </c>
      <c r="D854" t="s">
        <v>9</v>
      </c>
      <c r="E854" t="s">
        <v>28</v>
      </c>
      <c r="F854">
        <v>1</v>
      </c>
      <c r="G854">
        <v>59967.21</v>
      </c>
      <c r="H854">
        <v>0</v>
      </c>
      <c r="I854" s="10">
        <v>43992</v>
      </c>
      <c r="J854" s="2">
        <f t="shared" si="251"/>
        <v>59967.21</v>
      </c>
      <c r="K854" s="3">
        <f t="shared" si="252"/>
        <v>166.34454923717058</v>
      </c>
      <c r="L854" s="4" t="str">
        <f t="shared" si="253"/>
        <v>FSL to FSL</v>
      </c>
      <c r="M854" s="4">
        <f t="shared" ca="1" si="254"/>
        <v>979</v>
      </c>
      <c r="N854" s="5" t="str">
        <f t="shared" si="255"/>
        <v>ISHOLA</v>
      </c>
      <c r="O854" s="5" t="str">
        <f t="shared" ca="1" si="256"/>
        <v>Over due</v>
      </c>
      <c r="P854" s="23">
        <f t="shared" si="257"/>
        <v>166.34454923717058</v>
      </c>
      <c r="Q854" t="str">
        <f t="shared" si="258"/>
        <v>Non Expense Part</v>
      </c>
    </row>
    <row r="855" spans="1:17" x14ac:dyDescent="0.35">
      <c r="A855" t="s">
        <v>255</v>
      </c>
      <c r="B855" t="s">
        <v>133</v>
      </c>
      <c r="C855" t="s">
        <v>8</v>
      </c>
      <c r="D855" t="s">
        <v>9</v>
      </c>
      <c r="E855" t="s">
        <v>16</v>
      </c>
      <c r="F855">
        <v>1</v>
      </c>
      <c r="G855">
        <v>45987.31</v>
      </c>
      <c r="H855">
        <v>0</v>
      </c>
      <c r="I855" s="10">
        <v>43859</v>
      </c>
      <c r="J855" s="2">
        <f t="shared" si="251"/>
        <v>45987.31</v>
      </c>
      <c r="K855" s="3">
        <f t="shared" si="252"/>
        <v>127.56535367545075</v>
      </c>
      <c r="L855" s="4" t="str">
        <f t="shared" si="253"/>
        <v>FSL to FSL</v>
      </c>
      <c r="M855" s="4">
        <f t="shared" ca="1" si="254"/>
        <v>1112</v>
      </c>
      <c r="N855" s="5" t="str">
        <f t="shared" si="255"/>
        <v>ISHOLA</v>
      </c>
      <c r="O855" s="5" t="str">
        <f t="shared" ca="1" si="256"/>
        <v>Over due</v>
      </c>
      <c r="P855" s="23">
        <f t="shared" si="257"/>
        <v>127.56535367545075</v>
      </c>
      <c r="Q855" t="str">
        <f t="shared" si="258"/>
        <v>Non Expense Part</v>
      </c>
    </row>
    <row r="856" spans="1:17" x14ac:dyDescent="0.35">
      <c r="I856" s="10"/>
      <c r="J856" s="2">
        <f t="shared" si="251"/>
        <v>0</v>
      </c>
      <c r="K856" s="3">
        <f t="shared" si="252"/>
        <v>0</v>
      </c>
      <c r="L856" s="4" t="str">
        <f t="shared" si="253"/>
        <v/>
      </c>
      <c r="M856" s="4" t="str">
        <f t="shared" ca="1" si="254"/>
        <v/>
      </c>
      <c r="N856" s="5" t="str">
        <f t="shared" si="255"/>
        <v/>
      </c>
      <c r="O856" s="5" t="str">
        <f t="shared" si="256"/>
        <v/>
      </c>
      <c r="P856" s="23">
        <f t="shared" si="257"/>
        <v>0</v>
      </c>
      <c r="Q856" t="str">
        <f t="shared" si="258"/>
        <v>Non Expense Part</v>
      </c>
    </row>
    <row r="857" spans="1:17" x14ac:dyDescent="0.35">
      <c r="I857" s="10"/>
      <c r="J857" s="2">
        <f t="shared" si="251"/>
        <v>0</v>
      </c>
      <c r="K857" s="3">
        <f t="shared" si="252"/>
        <v>0</v>
      </c>
      <c r="L857" s="4" t="str">
        <f t="shared" si="253"/>
        <v/>
      </c>
      <c r="M857" s="4" t="str">
        <f t="shared" ca="1" si="254"/>
        <v/>
      </c>
      <c r="N857" s="5" t="str">
        <f t="shared" si="255"/>
        <v/>
      </c>
      <c r="O857" s="5" t="str">
        <f t="shared" si="256"/>
        <v/>
      </c>
      <c r="P857" s="23">
        <f t="shared" si="257"/>
        <v>0</v>
      </c>
      <c r="Q857" t="str">
        <f t="shared" si="258"/>
        <v>Non Expense Part</v>
      </c>
    </row>
    <row r="858" spans="1:17" x14ac:dyDescent="0.35">
      <c r="I858" s="10"/>
      <c r="J858" s="2">
        <f t="shared" si="251"/>
        <v>0</v>
      </c>
      <c r="K858" s="3">
        <f t="shared" si="252"/>
        <v>0</v>
      </c>
      <c r="L858" s="4" t="str">
        <f t="shared" si="253"/>
        <v/>
      </c>
      <c r="M858" s="4" t="str">
        <f t="shared" ca="1" si="254"/>
        <v/>
      </c>
      <c r="N858" s="5" t="str">
        <f t="shared" si="255"/>
        <v/>
      </c>
      <c r="O858" s="5" t="str">
        <f t="shared" si="256"/>
        <v/>
      </c>
      <c r="P858" s="23">
        <f t="shared" si="257"/>
        <v>0</v>
      </c>
      <c r="Q858" t="str">
        <f t="shared" si="258"/>
        <v>Non Expense Part</v>
      </c>
    </row>
    <row r="859" spans="1:17" x14ac:dyDescent="0.35">
      <c r="I859" s="10"/>
      <c r="J859" s="2">
        <f t="shared" si="251"/>
        <v>0</v>
      </c>
      <c r="K859" s="3">
        <f t="shared" si="252"/>
        <v>0</v>
      </c>
      <c r="L859" s="4" t="str">
        <f t="shared" si="253"/>
        <v/>
      </c>
      <c r="M859" s="4" t="str">
        <f t="shared" ca="1" si="254"/>
        <v/>
      </c>
      <c r="N859" s="5" t="str">
        <f t="shared" si="255"/>
        <v/>
      </c>
      <c r="O859" s="5" t="str">
        <f t="shared" si="256"/>
        <v/>
      </c>
      <c r="P859" s="23">
        <f t="shared" si="257"/>
        <v>0</v>
      </c>
      <c r="Q859" t="str">
        <f t="shared" si="258"/>
        <v>Non Expense Part</v>
      </c>
    </row>
    <row r="860" spans="1:17" x14ac:dyDescent="0.35">
      <c r="I860" s="10"/>
      <c r="J860" s="2">
        <f t="shared" si="251"/>
        <v>0</v>
      </c>
      <c r="K860" s="3">
        <f t="shared" si="252"/>
        <v>0</v>
      </c>
      <c r="L860" s="4" t="str">
        <f t="shared" si="253"/>
        <v/>
      </c>
      <c r="M860" s="4" t="str">
        <f t="shared" ca="1" si="254"/>
        <v/>
      </c>
      <c r="N860" s="5" t="str">
        <f t="shared" si="255"/>
        <v/>
      </c>
      <c r="O860" s="5" t="str">
        <f t="shared" si="256"/>
        <v/>
      </c>
      <c r="P860" s="23">
        <f t="shared" si="257"/>
        <v>0</v>
      </c>
      <c r="Q860" t="str">
        <f t="shared" si="258"/>
        <v>Non Expense Part</v>
      </c>
    </row>
    <row r="861" spans="1:17" x14ac:dyDescent="0.35">
      <c r="I861" s="10"/>
      <c r="J861" s="2">
        <f t="shared" si="251"/>
        <v>0</v>
      </c>
      <c r="K861" s="3">
        <f t="shared" si="252"/>
        <v>0</v>
      </c>
      <c r="L861" s="4" t="str">
        <f t="shared" si="253"/>
        <v/>
      </c>
      <c r="M861" s="4" t="str">
        <f t="shared" ca="1" si="254"/>
        <v/>
      </c>
      <c r="N861" s="5" t="str">
        <f t="shared" si="255"/>
        <v/>
      </c>
      <c r="O861" s="5" t="str">
        <f t="shared" si="256"/>
        <v/>
      </c>
      <c r="P861" s="23">
        <f t="shared" si="257"/>
        <v>0</v>
      </c>
      <c r="Q861" t="str">
        <f t="shared" si="258"/>
        <v>Non Expense Part</v>
      </c>
    </row>
    <row r="862" spans="1:17" x14ac:dyDescent="0.35">
      <c r="I862" s="10"/>
      <c r="J862" s="2">
        <f t="shared" si="251"/>
        <v>0</v>
      </c>
      <c r="K862" s="3">
        <f t="shared" si="252"/>
        <v>0</v>
      </c>
      <c r="L862" s="4" t="str">
        <f t="shared" si="253"/>
        <v/>
      </c>
      <c r="M862" s="4" t="str">
        <f t="shared" ca="1" si="254"/>
        <v/>
      </c>
      <c r="N862" s="5" t="str">
        <f t="shared" si="255"/>
        <v/>
      </c>
      <c r="O862" s="5" t="str">
        <f t="shared" si="256"/>
        <v/>
      </c>
      <c r="P862" s="23">
        <f t="shared" si="257"/>
        <v>0</v>
      </c>
      <c r="Q862" t="str">
        <f t="shared" si="258"/>
        <v>Non Expense Part</v>
      </c>
    </row>
    <row r="863" spans="1:17" x14ac:dyDescent="0.35">
      <c r="I863" s="10"/>
      <c r="J863" s="2">
        <f t="shared" si="251"/>
        <v>0</v>
      </c>
      <c r="K863" s="3">
        <f t="shared" si="252"/>
        <v>0</v>
      </c>
      <c r="L863" s="4" t="str">
        <f t="shared" si="253"/>
        <v/>
      </c>
      <c r="M863" s="4" t="str">
        <f t="shared" ca="1" si="254"/>
        <v/>
      </c>
      <c r="N863" s="5" t="str">
        <f t="shared" si="255"/>
        <v/>
      </c>
      <c r="O863" s="5" t="str">
        <f t="shared" si="256"/>
        <v/>
      </c>
      <c r="P863" s="23">
        <f t="shared" si="257"/>
        <v>0</v>
      </c>
      <c r="Q863" t="str">
        <f t="shared" si="258"/>
        <v>Non Expense Part</v>
      </c>
    </row>
    <row r="864" spans="1:17" x14ac:dyDescent="0.35">
      <c r="I864" s="10"/>
      <c r="J864" s="2">
        <f t="shared" si="251"/>
        <v>0</v>
      </c>
      <c r="K864" s="3">
        <f t="shared" si="252"/>
        <v>0</v>
      </c>
      <c r="L864" s="4" t="str">
        <f t="shared" si="253"/>
        <v/>
      </c>
      <c r="M864" s="4" t="str">
        <f t="shared" ca="1" si="254"/>
        <v/>
      </c>
      <c r="N864" s="5" t="str">
        <f t="shared" si="255"/>
        <v/>
      </c>
      <c r="O864" s="5" t="str">
        <f t="shared" si="256"/>
        <v/>
      </c>
      <c r="P864" s="23">
        <f t="shared" si="257"/>
        <v>0</v>
      </c>
      <c r="Q864" t="str">
        <f t="shared" si="258"/>
        <v>Non Expense Part</v>
      </c>
    </row>
    <row r="865" spans="9:17" x14ac:dyDescent="0.35">
      <c r="I865" s="10"/>
      <c r="J865" s="2">
        <f t="shared" si="251"/>
        <v>0</v>
      </c>
      <c r="K865" s="3">
        <f t="shared" si="252"/>
        <v>0</v>
      </c>
      <c r="L865" s="4" t="str">
        <f t="shared" si="253"/>
        <v/>
      </c>
      <c r="M865" s="4" t="str">
        <f t="shared" ca="1" si="254"/>
        <v/>
      </c>
      <c r="N865" s="5" t="str">
        <f t="shared" si="255"/>
        <v/>
      </c>
      <c r="O865" s="5" t="str">
        <f t="shared" si="256"/>
        <v/>
      </c>
      <c r="P865" s="23">
        <f t="shared" si="257"/>
        <v>0</v>
      </c>
      <c r="Q865" t="str">
        <f t="shared" si="258"/>
        <v>Non Expense Part</v>
      </c>
    </row>
    <row r="866" spans="9:17" x14ac:dyDescent="0.35">
      <c r="I866" s="10"/>
      <c r="J866" s="2">
        <f t="shared" si="251"/>
        <v>0</v>
      </c>
      <c r="K866" s="3">
        <f t="shared" si="252"/>
        <v>0</v>
      </c>
      <c r="L866" s="4" t="str">
        <f t="shared" si="253"/>
        <v/>
      </c>
      <c r="M866" s="4" t="str">
        <f t="shared" ca="1" si="254"/>
        <v/>
      </c>
      <c r="N866" s="5" t="str">
        <f t="shared" si="255"/>
        <v/>
      </c>
      <c r="O866" s="5" t="str">
        <f t="shared" si="256"/>
        <v/>
      </c>
      <c r="P866" s="23">
        <f t="shared" si="257"/>
        <v>0</v>
      </c>
      <c r="Q866" t="str">
        <f t="shared" si="258"/>
        <v>Non Expense Part</v>
      </c>
    </row>
    <row r="867" spans="9:17" x14ac:dyDescent="0.35">
      <c r="I867" s="10"/>
      <c r="J867" s="2">
        <f t="shared" si="251"/>
        <v>0</v>
      </c>
      <c r="K867" s="3">
        <f t="shared" si="252"/>
        <v>0</v>
      </c>
      <c r="L867" s="4" t="str">
        <f t="shared" si="253"/>
        <v/>
      </c>
      <c r="M867" s="4" t="str">
        <f t="shared" ca="1" si="254"/>
        <v/>
      </c>
      <c r="N867" s="5" t="str">
        <f t="shared" si="255"/>
        <v/>
      </c>
      <c r="O867" s="5" t="str">
        <f t="shared" si="256"/>
        <v/>
      </c>
      <c r="P867" s="23">
        <f t="shared" si="257"/>
        <v>0</v>
      </c>
      <c r="Q867" t="str">
        <f t="shared" si="258"/>
        <v>Non Expense Part</v>
      </c>
    </row>
    <row r="868" spans="9:17" x14ac:dyDescent="0.35">
      <c r="I868" s="10"/>
      <c r="J868" s="2">
        <f t="shared" si="251"/>
        <v>0</v>
      </c>
      <c r="K868" s="3">
        <f t="shared" si="252"/>
        <v>0</v>
      </c>
      <c r="L868" s="4" t="str">
        <f t="shared" si="253"/>
        <v/>
      </c>
      <c r="M868" s="4" t="str">
        <f t="shared" ca="1" si="254"/>
        <v/>
      </c>
      <c r="N868" s="5" t="str">
        <f t="shared" si="255"/>
        <v/>
      </c>
      <c r="O868" s="5" t="str">
        <f t="shared" si="256"/>
        <v/>
      </c>
      <c r="P868" s="23">
        <f t="shared" si="257"/>
        <v>0</v>
      </c>
      <c r="Q868" t="str">
        <f t="shared" si="258"/>
        <v>Non Expense Part</v>
      </c>
    </row>
    <row r="869" spans="9:17" x14ac:dyDescent="0.35">
      <c r="I869" s="10"/>
      <c r="J869" s="2">
        <f t="shared" si="251"/>
        <v>0</v>
      </c>
      <c r="K869" s="3">
        <f t="shared" si="252"/>
        <v>0</v>
      </c>
      <c r="L869" s="4" t="str">
        <f t="shared" si="253"/>
        <v/>
      </c>
      <c r="M869" s="4" t="str">
        <f t="shared" ca="1" si="254"/>
        <v/>
      </c>
      <c r="N869" s="5" t="str">
        <f t="shared" si="255"/>
        <v/>
      </c>
      <c r="O869" s="5" t="str">
        <f t="shared" si="256"/>
        <v/>
      </c>
      <c r="P869" s="23">
        <f t="shared" si="257"/>
        <v>0</v>
      </c>
      <c r="Q869" t="str">
        <f t="shared" si="258"/>
        <v>Non Expense Part</v>
      </c>
    </row>
    <row r="870" spans="9:17" x14ac:dyDescent="0.35">
      <c r="I870" s="10"/>
      <c r="J870" s="2">
        <f t="shared" si="251"/>
        <v>0</v>
      </c>
      <c r="K870" s="3">
        <f t="shared" si="252"/>
        <v>0</v>
      </c>
      <c r="L870" s="4" t="str">
        <f t="shared" si="253"/>
        <v/>
      </c>
      <c r="M870" s="4" t="str">
        <f t="shared" ca="1" si="254"/>
        <v/>
      </c>
      <c r="N870" s="5" t="str">
        <f t="shared" si="255"/>
        <v/>
      </c>
      <c r="O870" s="5" t="str">
        <f t="shared" si="256"/>
        <v/>
      </c>
      <c r="P870" s="23">
        <f t="shared" si="257"/>
        <v>0</v>
      </c>
      <c r="Q870" t="str">
        <f t="shared" si="258"/>
        <v>Non Expense Part</v>
      </c>
    </row>
    <row r="871" spans="9:17" x14ac:dyDescent="0.35">
      <c r="I871" s="10"/>
      <c r="J871" s="2">
        <f t="shared" si="251"/>
        <v>0</v>
      </c>
      <c r="K871" s="3">
        <f t="shared" si="252"/>
        <v>0</v>
      </c>
      <c r="L871" s="4" t="str">
        <f t="shared" si="253"/>
        <v/>
      </c>
      <c r="M871" s="4" t="str">
        <f t="shared" ca="1" si="254"/>
        <v/>
      </c>
      <c r="N871" s="5" t="str">
        <f t="shared" si="255"/>
        <v/>
      </c>
      <c r="O871" s="5" t="str">
        <f t="shared" si="256"/>
        <v/>
      </c>
      <c r="P871" s="23">
        <f t="shared" si="257"/>
        <v>0</v>
      </c>
      <c r="Q871" t="str">
        <f t="shared" si="258"/>
        <v>Non Expense Part</v>
      </c>
    </row>
    <row r="872" spans="9:17" x14ac:dyDescent="0.35">
      <c r="I872" s="10"/>
      <c r="J872" s="2">
        <f t="shared" si="251"/>
        <v>0</v>
      </c>
      <c r="K872" s="3">
        <f t="shared" si="252"/>
        <v>0</v>
      </c>
      <c r="L872" s="4" t="str">
        <f t="shared" si="253"/>
        <v/>
      </c>
      <c r="M872" s="4" t="str">
        <f t="shared" ca="1" si="254"/>
        <v/>
      </c>
      <c r="N872" s="5" t="str">
        <f t="shared" si="255"/>
        <v/>
      </c>
      <c r="O872" s="5" t="str">
        <f t="shared" si="256"/>
        <v/>
      </c>
      <c r="P872" s="23">
        <f t="shared" si="257"/>
        <v>0</v>
      </c>
      <c r="Q872" t="str">
        <f t="shared" si="258"/>
        <v>Non Expense Part</v>
      </c>
    </row>
    <row r="873" spans="9:17" x14ac:dyDescent="0.35">
      <c r="I873" s="10"/>
      <c r="J873" s="2">
        <f t="shared" si="251"/>
        <v>0</v>
      </c>
      <c r="K873" s="3">
        <f t="shared" si="252"/>
        <v>0</v>
      </c>
      <c r="L873" s="4" t="str">
        <f t="shared" si="253"/>
        <v/>
      </c>
      <c r="M873" s="4" t="str">
        <f t="shared" ca="1" si="254"/>
        <v/>
      </c>
      <c r="N873" s="5" t="str">
        <f t="shared" si="255"/>
        <v/>
      </c>
      <c r="O873" s="5" t="str">
        <f t="shared" si="256"/>
        <v/>
      </c>
      <c r="P873" s="23">
        <f t="shared" si="257"/>
        <v>0</v>
      </c>
      <c r="Q873" t="str">
        <f t="shared" si="258"/>
        <v>Non Expense Part</v>
      </c>
    </row>
    <row r="874" spans="9:17" x14ac:dyDescent="0.35">
      <c r="I874" s="10"/>
      <c r="J874" s="2">
        <f t="shared" si="251"/>
        <v>0</v>
      </c>
      <c r="K874" s="3">
        <f t="shared" si="252"/>
        <v>0</v>
      </c>
      <c r="L874" s="4" t="str">
        <f t="shared" si="253"/>
        <v/>
      </c>
      <c r="M874" s="4" t="str">
        <f t="shared" ca="1" si="254"/>
        <v/>
      </c>
      <c r="N874" s="5" t="str">
        <f t="shared" si="255"/>
        <v/>
      </c>
      <c r="O874" s="5" t="str">
        <f t="shared" si="256"/>
        <v/>
      </c>
      <c r="P874" s="23">
        <f t="shared" si="257"/>
        <v>0</v>
      </c>
      <c r="Q874" t="str">
        <f t="shared" si="258"/>
        <v>Non Expense Part</v>
      </c>
    </row>
    <row r="875" spans="9:17" x14ac:dyDescent="0.35">
      <c r="I875" s="10"/>
      <c r="J875" s="2">
        <f t="shared" si="251"/>
        <v>0</v>
      </c>
      <c r="K875" s="3">
        <f t="shared" si="252"/>
        <v>0</v>
      </c>
      <c r="L875" s="4" t="str">
        <f t="shared" si="253"/>
        <v/>
      </c>
      <c r="M875" s="4" t="str">
        <f t="shared" ca="1" si="254"/>
        <v/>
      </c>
      <c r="N875" s="5" t="str">
        <f t="shared" si="255"/>
        <v/>
      </c>
      <c r="O875" s="5" t="str">
        <f t="shared" si="256"/>
        <v/>
      </c>
      <c r="P875" s="23">
        <f t="shared" si="257"/>
        <v>0</v>
      </c>
      <c r="Q875" t="str">
        <f t="shared" si="258"/>
        <v>Non Expense Part</v>
      </c>
    </row>
    <row r="876" spans="9:17" x14ac:dyDescent="0.35">
      <c r="I876" s="10"/>
      <c r="J876" s="2">
        <f t="shared" si="251"/>
        <v>0</v>
      </c>
      <c r="K876" s="3">
        <f t="shared" si="252"/>
        <v>0</v>
      </c>
      <c r="L876" s="4" t="str">
        <f t="shared" si="253"/>
        <v/>
      </c>
      <c r="M876" s="4" t="str">
        <f t="shared" ca="1" si="254"/>
        <v/>
      </c>
      <c r="N876" s="5" t="str">
        <f t="shared" si="255"/>
        <v/>
      </c>
      <c r="O876" s="5" t="str">
        <f t="shared" si="256"/>
        <v/>
      </c>
      <c r="P876" s="23">
        <f t="shared" si="257"/>
        <v>0</v>
      </c>
      <c r="Q876" t="str">
        <f t="shared" si="258"/>
        <v>Non Expense Part</v>
      </c>
    </row>
    <row r="877" spans="9:17" x14ac:dyDescent="0.35">
      <c r="I877" s="10"/>
      <c r="J877" s="2">
        <f t="shared" si="251"/>
        <v>0</v>
      </c>
      <c r="K877" s="3">
        <f t="shared" si="252"/>
        <v>0</v>
      </c>
      <c r="L877" s="4" t="str">
        <f t="shared" si="253"/>
        <v/>
      </c>
      <c r="M877" s="4" t="str">
        <f t="shared" ca="1" si="254"/>
        <v/>
      </c>
      <c r="N877" s="5" t="str">
        <f t="shared" si="255"/>
        <v/>
      </c>
      <c r="O877" s="5" t="str">
        <f t="shared" si="256"/>
        <v/>
      </c>
      <c r="P877" s="23">
        <f t="shared" si="257"/>
        <v>0</v>
      </c>
      <c r="Q877" t="str">
        <f t="shared" si="258"/>
        <v>Non Expense Part</v>
      </c>
    </row>
    <row r="878" spans="9:17" x14ac:dyDescent="0.35">
      <c r="I878" s="10"/>
      <c r="J878" s="2">
        <f t="shared" si="251"/>
        <v>0</v>
      </c>
      <c r="K878" s="3">
        <f t="shared" si="252"/>
        <v>0</v>
      </c>
      <c r="L878" s="4" t="str">
        <f t="shared" si="253"/>
        <v/>
      </c>
      <c r="M878" s="4" t="str">
        <f t="shared" ca="1" si="254"/>
        <v/>
      </c>
      <c r="N878" s="5" t="str">
        <f t="shared" si="255"/>
        <v/>
      </c>
      <c r="O878" s="5" t="str">
        <f t="shared" si="256"/>
        <v/>
      </c>
      <c r="P878" s="23">
        <f t="shared" si="257"/>
        <v>0</v>
      </c>
      <c r="Q878" t="str">
        <f t="shared" si="258"/>
        <v>Non Expense Part</v>
      </c>
    </row>
    <row r="879" spans="9:17" x14ac:dyDescent="0.35">
      <c r="I879" s="10"/>
      <c r="J879" s="2">
        <f t="shared" si="251"/>
        <v>0</v>
      </c>
      <c r="K879" s="3">
        <f t="shared" si="252"/>
        <v>0</v>
      </c>
      <c r="L879" s="4" t="str">
        <f t="shared" si="253"/>
        <v/>
      </c>
      <c r="M879" s="4" t="str">
        <f t="shared" ca="1" si="254"/>
        <v/>
      </c>
      <c r="N879" s="5" t="str">
        <f t="shared" si="255"/>
        <v/>
      </c>
      <c r="O879" s="5" t="str">
        <f t="shared" si="256"/>
        <v/>
      </c>
      <c r="P879" s="23">
        <f t="shared" si="257"/>
        <v>0</v>
      </c>
      <c r="Q879" t="str">
        <f t="shared" si="258"/>
        <v>Non Expense Part</v>
      </c>
    </row>
    <row r="880" spans="9:17" x14ac:dyDescent="0.35">
      <c r="I880" s="10"/>
      <c r="J880" s="2">
        <f t="shared" si="251"/>
        <v>0</v>
      </c>
      <c r="K880" s="3">
        <f t="shared" si="252"/>
        <v>0</v>
      </c>
      <c r="L880" s="4" t="str">
        <f t="shared" si="253"/>
        <v/>
      </c>
      <c r="M880" s="4" t="str">
        <f t="shared" ca="1" si="254"/>
        <v/>
      </c>
      <c r="N880" s="5" t="str">
        <f t="shared" si="255"/>
        <v/>
      </c>
      <c r="O880" s="5" t="str">
        <f t="shared" si="256"/>
        <v/>
      </c>
      <c r="P880" s="23">
        <f t="shared" si="257"/>
        <v>0</v>
      </c>
      <c r="Q880" t="str">
        <f t="shared" si="258"/>
        <v>Non Expense Part</v>
      </c>
    </row>
    <row r="881" spans="9:17" x14ac:dyDescent="0.35">
      <c r="I881" s="10"/>
      <c r="J881" s="2">
        <f t="shared" si="251"/>
        <v>0</v>
      </c>
      <c r="K881" s="3">
        <f t="shared" si="252"/>
        <v>0</v>
      </c>
      <c r="L881" s="4" t="str">
        <f t="shared" si="253"/>
        <v/>
      </c>
      <c r="M881" s="4" t="str">
        <f t="shared" ca="1" si="254"/>
        <v/>
      </c>
      <c r="N881" s="5" t="str">
        <f t="shared" si="255"/>
        <v/>
      </c>
      <c r="O881" s="5" t="str">
        <f t="shared" si="256"/>
        <v/>
      </c>
      <c r="P881" s="23">
        <f t="shared" si="257"/>
        <v>0</v>
      </c>
      <c r="Q881" t="str">
        <f t="shared" si="258"/>
        <v>Non Expense Part</v>
      </c>
    </row>
    <row r="882" spans="9:17" x14ac:dyDescent="0.35">
      <c r="I882" s="10"/>
      <c r="J882" s="2">
        <f t="shared" si="251"/>
        <v>0</v>
      </c>
      <c r="K882" s="3">
        <f t="shared" si="252"/>
        <v>0</v>
      </c>
      <c r="L882" s="4" t="str">
        <f t="shared" si="253"/>
        <v/>
      </c>
      <c r="M882" s="4" t="str">
        <f t="shared" ca="1" si="254"/>
        <v/>
      </c>
      <c r="N882" s="5" t="str">
        <f t="shared" si="255"/>
        <v/>
      </c>
      <c r="O882" s="5" t="str">
        <f t="shared" si="256"/>
        <v/>
      </c>
      <c r="P882" s="23">
        <f t="shared" si="257"/>
        <v>0</v>
      </c>
      <c r="Q882" t="str">
        <f t="shared" si="258"/>
        <v>Non Expense Part</v>
      </c>
    </row>
    <row r="883" spans="9:17" x14ac:dyDescent="0.35">
      <c r="I883" s="10"/>
      <c r="J883" s="2">
        <f t="shared" si="251"/>
        <v>0</v>
      </c>
      <c r="K883" s="3">
        <f t="shared" si="252"/>
        <v>0</v>
      </c>
      <c r="L883" s="4" t="str">
        <f t="shared" si="253"/>
        <v/>
      </c>
      <c r="M883" s="4" t="str">
        <f t="shared" ca="1" si="254"/>
        <v/>
      </c>
      <c r="N883" s="5" t="str">
        <f t="shared" si="255"/>
        <v/>
      </c>
      <c r="O883" s="5" t="str">
        <f t="shared" si="256"/>
        <v/>
      </c>
      <c r="P883" s="23">
        <f t="shared" si="257"/>
        <v>0</v>
      </c>
      <c r="Q883" t="str">
        <f t="shared" si="258"/>
        <v>Non Expense Part</v>
      </c>
    </row>
  </sheetData>
  <autoFilter ref="A11:Q819"/>
  <mergeCells count="8">
    <mergeCell ref="B1:E1"/>
    <mergeCell ref="B2:D2"/>
    <mergeCell ref="B3:D3"/>
    <mergeCell ref="B8:D8"/>
    <mergeCell ref="B7:D7"/>
    <mergeCell ref="B6:D6"/>
    <mergeCell ref="B5:D5"/>
    <mergeCell ref="B4:D4"/>
  </mergeCells>
  <conditionalFormatting sqref="K10">
    <cfRule type="cellIs" dxfId="112" priority="1" operator="between">
      <formula>100001</formula>
      <formula>149999</formula>
    </cfRule>
    <cfRule type="cellIs" dxfId="111" priority="2" operator="greaterThanOrEqual">
      <formula>150000</formula>
    </cfRule>
    <cfRule type="cellIs" dxfId="110" priority="3" operator="lessThan">
      <formula>100000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E179"/>
  <sheetViews>
    <sheetView zoomScale="80" zoomScaleNormal="80" workbookViewId="0">
      <selection activeCell="D6" sqref="D6:D9"/>
    </sheetView>
  </sheetViews>
  <sheetFormatPr defaultColWidth="9.1796875" defaultRowHeight="14.5" x14ac:dyDescent="0.35"/>
  <cols>
    <col min="1" max="1" width="48.7265625" style="43" bestFit="1" customWidth="1"/>
    <col min="2" max="3" width="17.7265625" style="43" bestFit="1" customWidth="1"/>
    <col min="4" max="4" width="12.7265625" style="43" bestFit="1" customWidth="1"/>
    <col min="5" max="5" width="12.7265625" style="43" customWidth="1"/>
    <col min="6" max="6" width="6.7265625" style="43" bestFit="1" customWidth="1"/>
    <col min="7" max="7" width="24.453125" style="43" bestFit="1" customWidth="1"/>
    <col min="8" max="9" width="17.7265625" style="43" bestFit="1" customWidth="1"/>
    <col min="10" max="12" width="12.7265625" style="43" bestFit="1" customWidth="1"/>
    <col min="13" max="15" width="17.7265625" style="43" bestFit="1" customWidth="1"/>
    <col min="16" max="16" width="12.7265625" style="43" bestFit="1" customWidth="1"/>
    <col min="17" max="27" width="7.7265625" style="43" bestFit="1" customWidth="1"/>
    <col min="28" max="28" width="9.81640625" style="43" bestFit="1" customWidth="1"/>
    <col min="29" max="37" width="7.1796875" style="43" bestFit="1" customWidth="1"/>
    <col min="38" max="38" width="9.26953125" style="43" bestFit="1" customWidth="1"/>
    <col min="39" max="54" width="8" style="43" bestFit="1" customWidth="1"/>
    <col min="55" max="55" width="10.1796875" style="43" bestFit="1" customWidth="1"/>
    <col min="56" max="71" width="7" style="43" bestFit="1" customWidth="1"/>
    <col min="72" max="72" width="9.1796875" style="43" bestFit="1" customWidth="1"/>
    <col min="73" max="81" width="6.453125" style="43" bestFit="1" customWidth="1"/>
    <col min="82" max="82" width="8.54296875" style="43" bestFit="1" customWidth="1"/>
    <col min="83" max="83" width="11.54296875" style="43" bestFit="1" customWidth="1"/>
    <col min="84" max="16384" width="9.1796875" style="43"/>
  </cols>
  <sheetData>
    <row r="2" spans="1:83" x14ac:dyDescent="0.35">
      <c r="A2"/>
      <c r="B2"/>
      <c r="G2"/>
      <c r="H2"/>
    </row>
    <row r="4" spans="1:83" x14ac:dyDescent="0.35">
      <c r="A4" s="41" t="s">
        <v>126</v>
      </c>
      <c r="B4" s="41" t="s">
        <v>128</v>
      </c>
      <c r="C4" s="42"/>
      <c r="D4" s="42"/>
      <c r="E4"/>
      <c r="F4"/>
      <c r="G4" s="41" t="s">
        <v>126</v>
      </c>
      <c r="H4" s="41" t="s">
        <v>128</v>
      </c>
      <c r="I4" s="42"/>
      <c r="J4" s="42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</row>
    <row r="5" spans="1:83" x14ac:dyDescent="0.35">
      <c r="A5" s="41" t="s">
        <v>120</v>
      </c>
      <c r="B5" s="42" t="s">
        <v>129</v>
      </c>
      <c r="C5" s="42" t="s">
        <v>408</v>
      </c>
      <c r="D5" s="42" t="s">
        <v>121</v>
      </c>
      <c r="E5"/>
      <c r="F5" s="65"/>
      <c r="G5" s="41" t="s">
        <v>6</v>
      </c>
      <c r="H5" s="42" t="s">
        <v>129</v>
      </c>
      <c r="I5" s="42" t="s">
        <v>408</v>
      </c>
      <c r="J5" s="42" t="s">
        <v>121</v>
      </c>
      <c r="K5"/>
      <c r="L5"/>
      <c r="M5" s="65"/>
      <c r="N5" s="65"/>
      <c r="O5" s="65"/>
      <c r="P5" s="65"/>
      <c r="Q5" s="65"/>
      <c r="R5" s="65"/>
      <c r="S5" s="65"/>
      <c r="T5" s="65"/>
      <c r="U5" s="6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</row>
    <row r="6" spans="1:83" x14ac:dyDescent="0.35">
      <c r="A6" s="42" t="s">
        <v>258</v>
      </c>
      <c r="B6" s="71">
        <v>144227.53215533969</v>
      </c>
      <c r="C6" s="72">
        <v>57844.980454923723</v>
      </c>
      <c r="D6" s="44">
        <v>202072.51261026342</v>
      </c>
      <c r="E6"/>
      <c r="F6"/>
      <c r="G6" s="70">
        <v>43943</v>
      </c>
      <c r="H6" s="44">
        <v>430.04950624133147</v>
      </c>
      <c r="I6" s="44"/>
      <c r="J6" s="44">
        <v>430.04950624133147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</row>
    <row r="7" spans="1:83" x14ac:dyDescent="0.35">
      <c r="A7" s="42" t="s">
        <v>257</v>
      </c>
      <c r="B7" s="71">
        <v>15474.861936199721</v>
      </c>
      <c r="C7" s="72"/>
      <c r="D7" s="44">
        <v>15474.861936199721</v>
      </c>
      <c r="E7"/>
      <c r="F7"/>
      <c r="G7" s="70">
        <v>43992</v>
      </c>
      <c r="H7" s="44">
        <v>12603.889961165049</v>
      </c>
      <c r="I7" s="44">
        <v>23117.345947295416</v>
      </c>
      <c r="J7" s="44">
        <v>35721.235908460469</v>
      </c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</row>
    <row r="8" spans="1:83" x14ac:dyDescent="0.35">
      <c r="A8" s="42" t="s">
        <v>256</v>
      </c>
      <c r="B8" s="71">
        <v>407.15162274618586</v>
      </c>
      <c r="C8" s="72"/>
      <c r="D8" s="44">
        <v>407.15162274618586</v>
      </c>
      <c r="E8"/>
      <c r="F8"/>
      <c r="G8" s="70">
        <v>43901</v>
      </c>
      <c r="H8" s="44">
        <v>930.9309015256589</v>
      </c>
      <c r="I8" s="44"/>
      <c r="J8" s="44">
        <v>930.9309015256589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</row>
    <row r="9" spans="1:83" x14ac:dyDescent="0.35">
      <c r="A9" s="42" t="s">
        <v>409</v>
      </c>
      <c r="B9" s="71">
        <v>31430.854604715681</v>
      </c>
      <c r="C9" s="72"/>
      <c r="D9" s="44">
        <v>31430.854604715681</v>
      </c>
      <c r="E9"/>
      <c r="F9"/>
      <c r="G9" s="70">
        <v>43966</v>
      </c>
      <c r="H9" s="44">
        <v>4812.0140638002777</v>
      </c>
      <c r="I9" s="44"/>
      <c r="J9" s="44">
        <v>4812.0140638002777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</row>
    <row r="10" spans="1:83" x14ac:dyDescent="0.35">
      <c r="A10" s="42" t="s">
        <v>121</v>
      </c>
      <c r="B10" s="44">
        <v>191540.40031900129</v>
      </c>
      <c r="C10" s="44">
        <v>57844.980454923723</v>
      </c>
      <c r="D10" s="44">
        <v>249385.38077392502</v>
      </c>
      <c r="E10"/>
      <c r="F10"/>
      <c r="G10" s="70">
        <v>43959</v>
      </c>
      <c r="H10" s="44">
        <v>2716.6299001386965</v>
      </c>
      <c r="I10" s="44"/>
      <c r="J10" s="44">
        <v>2716.6299001386965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</row>
    <row r="11" spans="1:83" x14ac:dyDescent="0.35">
      <c r="A11"/>
      <c r="B11"/>
      <c r="C11"/>
      <c r="D11"/>
      <c r="E11"/>
      <c r="F11"/>
      <c r="G11" s="70">
        <v>43887</v>
      </c>
      <c r="H11" s="44">
        <v>725.82610263522884</v>
      </c>
      <c r="I11" s="44"/>
      <c r="J11" s="44">
        <v>725.82610263522884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</row>
    <row r="12" spans="1:83" x14ac:dyDescent="0.35">
      <c r="A12"/>
      <c r="B12"/>
      <c r="C12"/>
      <c r="D12"/>
      <c r="E12"/>
      <c r="F12"/>
      <c r="G12" s="70">
        <v>43990</v>
      </c>
      <c r="H12" s="44">
        <v>2414.6679167822472</v>
      </c>
      <c r="I12" s="44">
        <v>10800.398851595008</v>
      </c>
      <c r="J12" s="44">
        <v>13215.066768377255</v>
      </c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</row>
    <row r="13" spans="1:83" x14ac:dyDescent="0.35">
      <c r="A13"/>
      <c r="B13"/>
      <c r="C13"/>
      <c r="D13"/>
      <c r="E13"/>
      <c r="F13"/>
      <c r="G13" s="70">
        <v>43991</v>
      </c>
      <c r="H13" s="44">
        <v>8175.4790651872408</v>
      </c>
      <c r="I13" s="44">
        <v>12139.799844660196</v>
      </c>
      <c r="J13" s="44">
        <v>20315.278909847439</v>
      </c>
      <c r="K13"/>
      <c r="L13"/>
      <c r="M13"/>
      <c r="N13"/>
      <c r="O13"/>
      <c r="P13"/>
    </row>
    <row r="14" spans="1:83" x14ac:dyDescent="0.35">
      <c r="A14"/>
      <c r="B14"/>
      <c r="C14"/>
      <c r="D14"/>
      <c r="E14"/>
      <c r="F14"/>
      <c r="G14" s="70">
        <v>43980</v>
      </c>
      <c r="H14" s="44">
        <v>2155.6997281553395</v>
      </c>
      <c r="I14" s="44"/>
      <c r="J14" s="44">
        <v>2155.6997281553395</v>
      </c>
      <c r="K14"/>
      <c r="L14"/>
      <c r="M14"/>
      <c r="N14"/>
      <c r="O14"/>
      <c r="P14"/>
    </row>
    <row r="15" spans="1:83" x14ac:dyDescent="0.35">
      <c r="A15"/>
      <c r="B15"/>
      <c r="C15"/>
      <c r="D15"/>
      <c r="E15"/>
      <c r="F15"/>
      <c r="G15" s="70">
        <v>43962</v>
      </c>
      <c r="H15" s="44">
        <v>4346.5318252427178</v>
      </c>
      <c r="I15" s="44"/>
      <c r="J15" s="44">
        <v>4346.5318252427178</v>
      </c>
      <c r="K15"/>
      <c r="L15"/>
      <c r="M15"/>
      <c r="N15"/>
      <c r="O15"/>
      <c r="P15"/>
    </row>
    <row r="16" spans="1:83" x14ac:dyDescent="0.35">
      <c r="A16"/>
      <c r="B16"/>
      <c r="C16"/>
      <c r="D16"/>
      <c r="E16"/>
      <c r="F16"/>
      <c r="G16" s="70">
        <v>43942</v>
      </c>
      <c r="H16" s="44">
        <v>2655.5440499306519</v>
      </c>
      <c r="I16" s="44"/>
      <c r="J16" s="44">
        <v>2655.5440499306519</v>
      </c>
      <c r="K16"/>
      <c r="L16"/>
      <c r="M16"/>
      <c r="N16"/>
      <c r="O16"/>
      <c r="P16"/>
    </row>
    <row r="17" spans="1:16" x14ac:dyDescent="0.35">
      <c r="A17"/>
      <c r="B17"/>
      <c r="C17"/>
      <c r="D17"/>
      <c r="E17"/>
      <c r="F17"/>
      <c r="G17" s="70">
        <v>43791</v>
      </c>
      <c r="H17" s="44">
        <v>381.87179195561725</v>
      </c>
      <c r="I17" s="44"/>
      <c r="J17" s="44">
        <v>381.87179195561725</v>
      </c>
      <c r="K17"/>
      <c r="L17"/>
      <c r="M17"/>
      <c r="N17"/>
      <c r="O17"/>
      <c r="P17"/>
    </row>
    <row r="18" spans="1:16" x14ac:dyDescent="0.35">
      <c r="A18"/>
      <c r="B18"/>
      <c r="C18"/>
      <c r="D18"/>
      <c r="E18"/>
      <c r="F18"/>
      <c r="G18" s="70">
        <v>43993</v>
      </c>
      <c r="H18" s="44">
        <v>17524.964088765606</v>
      </c>
      <c r="I18" s="44">
        <v>11787.435811373094</v>
      </c>
      <c r="J18" s="44">
        <v>29312.399900138698</v>
      </c>
      <c r="K18"/>
      <c r="L18"/>
      <c r="M18"/>
      <c r="N18"/>
      <c r="O18"/>
      <c r="P18"/>
    </row>
    <row r="19" spans="1:16" x14ac:dyDescent="0.35">
      <c r="A19"/>
      <c r="B19"/>
      <c r="C19"/>
      <c r="D19"/>
      <c r="E19"/>
      <c r="F19"/>
      <c r="G19" s="70">
        <v>43903</v>
      </c>
      <c r="H19" s="44">
        <v>525.57378640776699</v>
      </c>
      <c r="I19" s="44"/>
      <c r="J19" s="44">
        <v>525.57378640776699</v>
      </c>
      <c r="K19"/>
      <c r="L19"/>
      <c r="M19"/>
      <c r="N19"/>
      <c r="O19"/>
      <c r="P19"/>
    </row>
    <row r="20" spans="1:16" x14ac:dyDescent="0.35">
      <c r="A20"/>
      <c r="B20"/>
      <c r="C20"/>
      <c r="D20"/>
      <c r="E20"/>
      <c r="F20"/>
      <c r="G20" s="70">
        <v>43957</v>
      </c>
      <c r="H20" s="44">
        <v>2326.8025686546462</v>
      </c>
      <c r="I20" s="44"/>
      <c r="J20" s="44">
        <v>2326.8025686546462</v>
      </c>
      <c r="K20"/>
      <c r="L20"/>
      <c r="M20"/>
      <c r="N20"/>
      <c r="O20"/>
      <c r="P20"/>
    </row>
    <row r="21" spans="1:16" x14ac:dyDescent="0.35">
      <c r="A21"/>
      <c r="B21"/>
      <c r="C21"/>
      <c r="D21"/>
      <c r="E21"/>
      <c r="F21"/>
      <c r="G21" s="70">
        <v>43987</v>
      </c>
      <c r="H21" s="44">
        <v>13690.010685159503</v>
      </c>
      <c r="I21" s="44"/>
      <c r="J21" s="44">
        <v>13690.010685159503</v>
      </c>
      <c r="K21"/>
      <c r="L21"/>
      <c r="M21"/>
      <c r="N21"/>
      <c r="O21"/>
      <c r="P21"/>
    </row>
    <row r="22" spans="1:16" x14ac:dyDescent="0.35">
      <c r="A22"/>
      <c r="B22"/>
      <c r="C22"/>
      <c r="D22"/>
      <c r="E22"/>
      <c r="F22"/>
      <c r="G22" s="70">
        <v>43979</v>
      </c>
      <c r="H22" s="44">
        <v>3841.9227489597779</v>
      </c>
      <c r="I22" s="44"/>
      <c r="J22" s="44">
        <v>3841.9227489597779</v>
      </c>
      <c r="K22"/>
      <c r="L22"/>
      <c r="M22"/>
      <c r="N22"/>
      <c r="O22"/>
      <c r="P22"/>
    </row>
    <row r="23" spans="1:16" x14ac:dyDescent="0.35">
      <c r="E23"/>
      <c r="F23"/>
      <c r="G23" s="70">
        <v>43923</v>
      </c>
      <c r="H23" s="44">
        <v>380.29880721220525</v>
      </c>
      <c r="I23" s="44"/>
      <c r="J23" s="44">
        <v>380.29880721220525</v>
      </c>
      <c r="K23"/>
      <c r="L23"/>
      <c r="M23"/>
      <c r="N23"/>
      <c r="O23"/>
      <c r="P23"/>
    </row>
    <row r="24" spans="1:16" x14ac:dyDescent="0.35">
      <c r="E24"/>
      <c r="F24"/>
      <c r="G24" s="70">
        <v>43964</v>
      </c>
      <c r="H24" s="44">
        <v>2739.1734257975036</v>
      </c>
      <c r="I24" s="44"/>
      <c r="J24" s="44">
        <v>2739.1734257975036</v>
      </c>
      <c r="K24"/>
      <c r="L24"/>
    </row>
    <row r="25" spans="1:16" x14ac:dyDescent="0.35">
      <c r="E25"/>
      <c r="F25"/>
      <c r="G25" s="70">
        <v>43917</v>
      </c>
      <c r="H25" s="44">
        <v>1254.1618557558945</v>
      </c>
      <c r="I25" s="44"/>
      <c r="J25" s="44">
        <v>1254.1618557558945</v>
      </c>
      <c r="K25"/>
    </row>
    <row r="26" spans="1:16" x14ac:dyDescent="0.35">
      <c r="E26"/>
      <c r="F26"/>
      <c r="G26" s="70">
        <v>43796</v>
      </c>
      <c r="H26" s="44">
        <v>390.53220527045767</v>
      </c>
      <c r="I26" s="44"/>
      <c r="J26" s="44">
        <v>390.53220527045767</v>
      </c>
      <c r="K26"/>
    </row>
    <row r="27" spans="1:16" x14ac:dyDescent="0.35">
      <c r="E27"/>
      <c r="F27"/>
      <c r="G27" s="70">
        <v>43852</v>
      </c>
      <c r="H27" s="44">
        <v>104.47062413314842</v>
      </c>
      <c r="I27" s="44"/>
      <c r="J27" s="44">
        <v>104.47062413314842</v>
      </c>
      <c r="K27"/>
    </row>
    <row r="28" spans="1:16" x14ac:dyDescent="0.35">
      <c r="E28"/>
      <c r="F28"/>
      <c r="G28" s="70">
        <v>43984</v>
      </c>
      <c r="H28" s="44">
        <v>4377.6720416088765</v>
      </c>
      <c r="I28" s="44"/>
      <c r="J28" s="44">
        <v>4377.6720416088765</v>
      </c>
      <c r="K28"/>
    </row>
    <row r="29" spans="1:16" x14ac:dyDescent="0.35">
      <c r="G29" s="70">
        <v>43675</v>
      </c>
      <c r="H29" s="44">
        <v>518.02327323162274</v>
      </c>
      <c r="I29" s="44"/>
      <c r="J29" s="44">
        <v>518.02327323162274</v>
      </c>
      <c r="K29"/>
    </row>
    <row r="30" spans="1:16" x14ac:dyDescent="0.35">
      <c r="G30" s="70">
        <v>43972</v>
      </c>
      <c r="H30" s="44">
        <v>2081.2537642163661</v>
      </c>
      <c r="I30" s="44"/>
      <c r="J30" s="44">
        <v>2081.2537642163661</v>
      </c>
      <c r="K30"/>
    </row>
    <row r="31" spans="1:16" x14ac:dyDescent="0.35">
      <c r="G31" s="70">
        <v>43727</v>
      </c>
      <c r="H31" s="44">
        <v>1765.3754230235784</v>
      </c>
      <c r="I31" s="44"/>
      <c r="J31" s="44">
        <v>1765.3754230235784</v>
      </c>
      <c r="K31"/>
    </row>
    <row r="32" spans="1:16" x14ac:dyDescent="0.35">
      <c r="G32" s="70">
        <v>43529</v>
      </c>
      <c r="H32" s="44">
        <v>662.95439667128983</v>
      </c>
      <c r="I32" s="44"/>
      <c r="J32" s="44">
        <v>662.95439667128983</v>
      </c>
      <c r="K32"/>
    </row>
    <row r="33" spans="7:11" x14ac:dyDescent="0.35">
      <c r="G33" s="70">
        <v>43927</v>
      </c>
      <c r="H33" s="44">
        <v>1917.375192787795</v>
      </c>
      <c r="I33" s="44"/>
      <c r="J33" s="44">
        <v>1917.375192787795</v>
      </c>
      <c r="K33"/>
    </row>
    <row r="34" spans="7:11" x14ac:dyDescent="0.35">
      <c r="G34" s="70">
        <v>43531</v>
      </c>
      <c r="H34" s="44">
        <v>864.32260748959777</v>
      </c>
      <c r="I34" s="44"/>
      <c r="J34" s="44">
        <v>864.32260748959777</v>
      </c>
      <c r="K34"/>
    </row>
    <row r="35" spans="7:11" x14ac:dyDescent="0.35">
      <c r="G35" s="70">
        <v>43913</v>
      </c>
      <c r="H35" s="44">
        <v>1521.2462441054095</v>
      </c>
      <c r="I35" s="44"/>
      <c r="J35" s="44">
        <v>1521.2462441054095</v>
      </c>
      <c r="K35"/>
    </row>
    <row r="36" spans="7:11" x14ac:dyDescent="0.35">
      <c r="G36" s="70">
        <v>43971</v>
      </c>
      <c r="H36" s="44">
        <v>2426.5812510402225</v>
      </c>
      <c r="I36" s="44"/>
      <c r="J36" s="44">
        <v>2426.5812510402225</v>
      </c>
      <c r="K36"/>
    </row>
    <row r="37" spans="7:11" x14ac:dyDescent="0.35">
      <c r="G37" s="70">
        <v>43907</v>
      </c>
      <c r="H37" s="44">
        <v>123.82726768377255</v>
      </c>
      <c r="I37" s="44"/>
      <c r="J37" s="44">
        <v>123.82726768377255</v>
      </c>
      <c r="K37"/>
    </row>
    <row r="38" spans="7:11" x14ac:dyDescent="0.35">
      <c r="G38" s="70">
        <v>43906</v>
      </c>
      <c r="H38" s="44">
        <v>667.82729542302366</v>
      </c>
      <c r="I38" s="44"/>
      <c r="J38" s="44">
        <v>667.82729542302366</v>
      </c>
      <c r="K38"/>
    </row>
    <row r="39" spans="7:11" x14ac:dyDescent="0.35">
      <c r="G39" s="70">
        <v>43752</v>
      </c>
      <c r="H39" s="44">
        <v>0.82793342579750351</v>
      </c>
      <c r="I39" s="44"/>
      <c r="J39" s="44">
        <v>0.82793342579750351</v>
      </c>
      <c r="K39"/>
    </row>
    <row r="40" spans="7:11" x14ac:dyDescent="0.35">
      <c r="G40" s="70">
        <v>43983</v>
      </c>
      <c r="H40" s="44">
        <v>10989.370299583908</v>
      </c>
      <c r="I40" s="44"/>
      <c r="J40" s="44">
        <v>10989.370299583908</v>
      </c>
      <c r="K40"/>
    </row>
    <row r="41" spans="7:11" x14ac:dyDescent="0.35">
      <c r="G41" s="70">
        <v>43788</v>
      </c>
      <c r="H41" s="44">
        <v>106.04105409153954</v>
      </c>
      <c r="I41" s="44"/>
      <c r="J41" s="44">
        <v>106.04105409153954</v>
      </c>
      <c r="K41"/>
    </row>
    <row r="42" spans="7:11" x14ac:dyDescent="0.35">
      <c r="G42" s="70">
        <v>43657</v>
      </c>
      <c r="H42" s="44">
        <v>1730.4900138696255</v>
      </c>
      <c r="I42" s="44"/>
      <c r="J42" s="44">
        <v>1730.4900138696255</v>
      </c>
      <c r="K42"/>
    </row>
    <row r="43" spans="7:11" x14ac:dyDescent="0.35">
      <c r="G43" s="70">
        <v>43956</v>
      </c>
      <c r="H43" s="44">
        <v>634.98355339805835</v>
      </c>
      <c r="I43" s="44"/>
      <c r="J43" s="44">
        <v>634.98355339805835</v>
      </c>
      <c r="K43"/>
    </row>
    <row r="44" spans="7:11" x14ac:dyDescent="0.35">
      <c r="G44" s="70">
        <v>43696</v>
      </c>
      <c r="H44" s="44">
        <v>491.42884882108183</v>
      </c>
      <c r="I44" s="44"/>
      <c r="J44" s="44">
        <v>491.42884882108183</v>
      </c>
      <c r="K44"/>
    </row>
    <row r="45" spans="7:11" x14ac:dyDescent="0.35">
      <c r="G45" s="70">
        <v>43502</v>
      </c>
      <c r="H45" s="44">
        <v>359.20944244105408</v>
      </c>
      <c r="I45" s="44"/>
      <c r="J45" s="44">
        <v>359.20944244105408</v>
      </c>
      <c r="K45"/>
    </row>
    <row r="46" spans="7:11" x14ac:dyDescent="0.35">
      <c r="G46" s="70">
        <v>43955</v>
      </c>
      <c r="H46" s="44">
        <v>1705.1838834951457</v>
      </c>
      <c r="I46" s="44"/>
      <c r="J46" s="44">
        <v>1705.1838834951457</v>
      </c>
      <c r="K46"/>
    </row>
    <row r="47" spans="7:11" x14ac:dyDescent="0.35">
      <c r="G47" s="70">
        <v>43535</v>
      </c>
      <c r="H47" s="44">
        <v>856.81822468793348</v>
      </c>
      <c r="I47" s="44"/>
      <c r="J47" s="44">
        <v>856.81822468793348</v>
      </c>
      <c r="K47"/>
    </row>
    <row r="48" spans="7:11" x14ac:dyDescent="0.35">
      <c r="G48" s="70">
        <v>43640</v>
      </c>
      <c r="H48" s="44">
        <v>286.58829403606103</v>
      </c>
      <c r="I48" s="44"/>
      <c r="J48" s="44">
        <v>286.58829403606103</v>
      </c>
      <c r="K48"/>
    </row>
    <row r="49" spans="7:11" x14ac:dyDescent="0.35">
      <c r="G49" s="70">
        <v>43860</v>
      </c>
      <c r="H49" s="44">
        <v>1609.3854147018033</v>
      </c>
      <c r="I49" s="44"/>
      <c r="J49" s="44">
        <v>1609.3854147018033</v>
      </c>
      <c r="K49"/>
    </row>
    <row r="50" spans="7:11" x14ac:dyDescent="0.35">
      <c r="G50" s="70">
        <v>43845</v>
      </c>
      <c r="H50" s="44">
        <v>1187.4220471567266</v>
      </c>
      <c r="I50" s="44"/>
      <c r="J50" s="44">
        <v>1187.4220471567266</v>
      </c>
      <c r="K50"/>
    </row>
    <row r="51" spans="7:11" x14ac:dyDescent="0.35">
      <c r="G51" s="70">
        <v>43973</v>
      </c>
      <c r="H51" s="44">
        <v>2435.9357891816921</v>
      </c>
      <c r="I51" s="44"/>
      <c r="J51" s="44">
        <v>2435.9357891816921</v>
      </c>
      <c r="K51"/>
    </row>
    <row r="52" spans="7:11" x14ac:dyDescent="0.35">
      <c r="G52" s="70">
        <v>43896</v>
      </c>
      <c r="H52" s="44">
        <v>1107.189764216366</v>
      </c>
      <c r="I52" s="44"/>
      <c r="J52" s="44">
        <v>1107.189764216366</v>
      </c>
      <c r="K52"/>
    </row>
    <row r="53" spans="7:11" x14ac:dyDescent="0.35">
      <c r="G53" s="70">
        <v>43914</v>
      </c>
      <c r="H53" s="44">
        <v>1772.4540554785024</v>
      </c>
      <c r="I53" s="44"/>
      <c r="J53" s="44">
        <v>1772.4540554785024</v>
      </c>
      <c r="K53"/>
    </row>
    <row r="54" spans="7:11" x14ac:dyDescent="0.35">
      <c r="G54" s="70">
        <v>43665</v>
      </c>
      <c r="H54" s="44">
        <v>149.71428571428572</v>
      </c>
      <c r="I54" s="44"/>
      <c r="J54" s="44">
        <v>149.71428571428572</v>
      </c>
      <c r="K54"/>
    </row>
    <row r="55" spans="7:11" x14ac:dyDescent="0.35">
      <c r="G55" s="70">
        <v>43892</v>
      </c>
      <c r="H55" s="44">
        <v>444.94657420249655</v>
      </c>
      <c r="I55" s="44"/>
      <c r="J55" s="44">
        <v>444.94657420249655</v>
      </c>
      <c r="K55"/>
    </row>
    <row r="56" spans="7:11" x14ac:dyDescent="0.35">
      <c r="G56" s="70">
        <v>43626</v>
      </c>
      <c r="H56" s="44">
        <v>114.9917891816921</v>
      </c>
      <c r="I56" s="44"/>
      <c r="J56" s="44">
        <v>114.9917891816921</v>
      </c>
      <c r="K56"/>
    </row>
    <row r="57" spans="7:11" x14ac:dyDescent="0.35">
      <c r="G57" s="70">
        <v>43838</v>
      </c>
      <c r="H57" s="44">
        <v>571.21214979195565</v>
      </c>
      <c r="I57" s="44"/>
      <c r="J57" s="44">
        <v>571.21214979195565</v>
      </c>
      <c r="K57"/>
    </row>
    <row r="58" spans="7:11" x14ac:dyDescent="0.35">
      <c r="G58" s="70">
        <v>43507</v>
      </c>
      <c r="H58" s="44">
        <v>186.08160887656032</v>
      </c>
      <c r="I58" s="44"/>
      <c r="J58" s="44">
        <v>186.08160887656032</v>
      </c>
      <c r="K58"/>
    </row>
    <row r="59" spans="7:11" x14ac:dyDescent="0.35">
      <c r="G59" s="70">
        <v>43951</v>
      </c>
      <c r="H59" s="44">
        <v>961.90213314840503</v>
      </c>
      <c r="I59" s="44"/>
      <c r="J59" s="44">
        <v>961.90213314840503</v>
      </c>
      <c r="K59"/>
    </row>
    <row r="60" spans="7:11" x14ac:dyDescent="0.35">
      <c r="G60" s="70">
        <v>43699</v>
      </c>
      <c r="H60" s="44">
        <v>624.45237170596397</v>
      </c>
      <c r="I60" s="44"/>
      <c r="J60" s="44">
        <v>624.45237170596397</v>
      </c>
      <c r="K60"/>
    </row>
    <row r="61" spans="7:11" x14ac:dyDescent="0.35">
      <c r="G61" s="70">
        <v>43879</v>
      </c>
      <c r="H61" s="44">
        <v>367.80779472954237</v>
      </c>
      <c r="I61" s="44"/>
      <c r="J61" s="44">
        <v>367.80779472954237</v>
      </c>
      <c r="K61"/>
    </row>
    <row r="62" spans="7:11" x14ac:dyDescent="0.35">
      <c r="G62" s="70">
        <v>43969</v>
      </c>
      <c r="H62" s="44">
        <v>3403.4469902912624</v>
      </c>
      <c r="I62" s="44"/>
      <c r="J62" s="44">
        <v>3403.4469902912624</v>
      </c>
      <c r="K62"/>
    </row>
    <row r="63" spans="7:11" x14ac:dyDescent="0.35">
      <c r="G63" s="70">
        <v>43833</v>
      </c>
      <c r="H63" s="44">
        <v>1019.121303744799</v>
      </c>
      <c r="I63" s="44"/>
      <c r="J63" s="44">
        <v>1019.121303744799</v>
      </c>
      <c r="K63"/>
    </row>
    <row r="64" spans="7:11" x14ac:dyDescent="0.35">
      <c r="G64" s="70">
        <v>43549</v>
      </c>
      <c r="H64" s="44">
        <v>168.45905686546462</v>
      </c>
      <c r="I64" s="44"/>
      <c r="J64" s="44">
        <v>168.45905686546462</v>
      </c>
      <c r="K64"/>
    </row>
    <row r="65" spans="7:11" x14ac:dyDescent="0.35">
      <c r="G65" s="70">
        <v>43935</v>
      </c>
      <c r="H65" s="44">
        <v>1002.9934507628294</v>
      </c>
      <c r="I65" s="44"/>
      <c r="J65" s="44">
        <v>1002.9934507628294</v>
      </c>
      <c r="K65"/>
    </row>
    <row r="66" spans="7:11" x14ac:dyDescent="0.35">
      <c r="G66" s="70">
        <v>43663</v>
      </c>
      <c r="H66" s="44">
        <v>114.9917891816921</v>
      </c>
      <c r="I66" s="44"/>
      <c r="J66" s="44">
        <v>114.9917891816921</v>
      </c>
      <c r="K66"/>
    </row>
    <row r="67" spans="7:11" x14ac:dyDescent="0.35">
      <c r="G67" s="70">
        <v>43986</v>
      </c>
      <c r="H67" s="44">
        <v>9552.3343606102626</v>
      </c>
      <c r="I67" s="44"/>
      <c r="J67" s="44">
        <v>9552.3343606102626</v>
      </c>
      <c r="K67"/>
    </row>
    <row r="68" spans="7:11" x14ac:dyDescent="0.35">
      <c r="G68" s="70">
        <v>43985</v>
      </c>
      <c r="H68" s="44">
        <v>6225.1055284327313</v>
      </c>
      <c r="I68" s="44"/>
      <c r="J68" s="44">
        <v>6225.1055284327313</v>
      </c>
      <c r="K68"/>
    </row>
    <row r="69" spans="7:11" x14ac:dyDescent="0.35">
      <c r="G69" s="70">
        <v>43878</v>
      </c>
      <c r="H69" s="44">
        <v>2735.5436061026357</v>
      </c>
      <c r="I69" s="44"/>
      <c r="J69" s="44">
        <v>2735.5436061026357</v>
      </c>
      <c r="K69"/>
    </row>
    <row r="70" spans="7:11" x14ac:dyDescent="0.35">
      <c r="G70" s="70">
        <v>43859</v>
      </c>
      <c r="H70" s="44">
        <v>657.25608876560329</v>
      </c>
      <c r="I70" s="44"/>
      <c r="J70" s="44">
        <v>657.25608876560329</v>
      </c>
      <c r="K70"/>
    </row>
    <row r="71" spans="7:11" x14ac:dyDescent="0.35">
      <c r="G71" s="70">
        <v>43847</v>
      </c>
      <c r="H71" s="44">
        <v>425.33466574202498</v>
      </c>
      <c r="I71" s="44"/>
      <c r="J71" s="44">
        <v>425.33466574202498</v>
      </c>
      <c r="K71"/>
    </row>
    <row r="72" spans="7:11" x14ac:dyDescent="0.35">
      <c r="G72" s="70">
        <v>43929</v>
      </c>
      <c r="H72" s="44">
        <v>5.4608599167822467</v>
      </c>
      <c r="I72" s="44"/>
      <c r="J72" s="44">
        <v>5.4608599167822467</v>
      </c>
      <c r="K72"/>
    </row>
    <row r="73" spans="7:11" x14ac:dyDescent="0.35">
      <c r="G73" s="70">
        <v>43797</v>
      </c>
      <c r="H73" s="44">
        <v>634.98255201109566</v>
      </c>
      <c r="I73" s="44"/>
      <c r="J73" s="44">
        <v>634.98255201109566</v>
      </c>
      <c r="K73"/>
    </row>
    <row r="74" spans="7:11" x14ac:dyDescent="0.35">
      <c r="G74" s="70">
        <v>43978</v>
      </c>
      <c r="H74" s="44">
        <v>5272.5564077669906</v>
      </c>
      <c r="I74" s="44"/>
      <c r="J74" s="44">
        <v>5272.5564077669906</v>
      </c>
      <c r="K74"/>
    </row>
    <row r="75" spans="7:11" x14ac:dyDescent="0.35">
      <c r="G75" s="70">
        <v>43970</v>
      </c>
      <c r="H75" s="44">
        <v>952.11731206657419</v>
      </c>
      <c r="I75" s="44"/>
      <c r="J75" s="44">
        <v>952.11731206657419</v>
      </c>
      <c r="K75"/>
    </row>
    <row r="76" spans="7:11" x14ac:dyDescent="0.35">
      <c r="G76" s="70">
        <v>43607</v>
      </c>
      <c r="H76" s="44">
        <v>171.59650485436893</v>
      </c>
      <c r="I76" s="44"/>
      <c r="J76" s="44">
        <v>171.59650485436893</v>
      </c>
      <c r="K76"/>
    </row>
    <row r="77" spans="7:11" x14ac:dyDescent="0.35">
      <c r="G77" s="70">
        <v>43815</v>
      </c>
      <c r="H77" s="44">
        <v>1098.7049847434118</v>
      </c>
      <c r="I77" s="44"/>
      <c r="J77" s="44">
        <v>1098.7049847434118</v>
      </c>
      <c r="K77"/>
    </row>
    <row r="78" spans="7:11" x14ac:dyDescent="0.35">
      <c r="G78" s="70">
        <v>43930</v>
      </c>
      <c r="H78" s="44">
        <v>775.55825242718447</v>
      </c>
      <c r="I78" s="44"/>
      <c r="J78" s="44">
        <v>775.55825242718447</v>
      </c>
      <c r="K78"/>
    </row>
    <row r="79" spans="7:11" x14ac:dyDescent="0.35">
      <c r="G79" s="70">
        <v>43704</v>
      </c>
      <c r="H79" s="44">
        <v>381.87179195561725</v>
      </c>
      <c r="I79" s="44"/>
      <c r="J79" s="44">
        <v>381.87179195561725</v>
      </c>
      <c r="K79"/>
    </row>
    <row r="80" spans="7:11" x14ac:dyDescent="0.35">
      <c r="G80" s="70">
        <v>43949</v>
      </c>
      <c r="H80" s="44">
        <v>2161.1535644937589</v>
      </c>
      <c r="I80" s="44"/>
      <c r="J80" s="44">
        <v>2161.1535644937589</v>
      </c>
      <c r="K80"/>
    </row>
    <row r="81" spans="7:11" x14ac:dyDescent="0.35">
      <c r="G81" s="70">
        <v>43536</v>
      </c>
      <c r="H81" s="44">
        <v>254.40765603328711</v>
      </c>
      <c r="I81" s="44"/>
      <c r="J81" s="44">
        <v>254.40765603328711</v>
      </c>
      <c r="K81"/>
    </row>
    <row r="82" spans="7:11" x14ac:dyDescent="0.35">
      <c r="G82" s="70">
        <v>43605</v>
      </c>
      <c r="H82" s="44">
        <v>224.18846047156725</v>
      </c>
      <c r="I82" s="44"/>
      <c r="J82" s="44">
        <v>224.18846047156725</v>
      </c>
      <c r="K82"/>
    </row>
    <row r="83" spans="7:11" x14ac:dyDescent="0.35">
      <c r="G83" s="70">
        <v>43630</v>
      </c>
      <c r="H83" s="44">
        <v>365.0324049930652</v>
      </c>
      <c r="I83" s="44"/>
      <c r="J83" s="44">
        <v>365.0324049930652</v>
      </c>
      <c r="K83"/>
    </row>
    <row r="84" spans="7:11" x14ac:dyDescent="0.35">
      <c r="G84" s="70">
        <v>43864</v>
      </c>
      <c r="H84" s="44">
        <v>243.1387517337032</v>
      </c>
      <c r="I84" s="44"/>
      <c r="J84" s="44">
        <v>243.1387517337032</v>
      </c>
      <c r="K84"/>
    </row>
    <row r="85" spans="7:11" x14ac:dyDescent="0.35">
      <c r="G85" s="70">
        <v>43888</v>
      </c>
      <c r="H85" s="44">
        <v>221.98257975034676</v>
      </c>
      <c r="I85" s="44"/>
      <c r="J85" s="44">
        <v>221.98257975034676</v>
      </c>
      <c r="K85"/>
    </row>
    <row r="86" spans="7:11" x14ac:dyDescent="0.35">
      <c r="G86" s="70">
        <v>43692</v>
      </c>
      <c r="H86" s="44">
        <v>25.802607489597783</v>
      </c>
      <c r="I86" s="44"/>
      <c r="J86" s="44">
        <v>25.802607489597783</v>
      </c>
      <c r="K86"/>
    </row>
    <row r="87" spans="7:11" x14ac:dyDescent="0.35">
      <c r="G87" s="70">
        <v>43866</v>
      </c>
      <c r="H87" s="44">
        <v>303.49267683772541</v>
      </c>
      <c r="I87" s="44"/>
      <c r="J87" s="44">
        <v>303.49267683772541</v>
      </c>
      <c r="K87"/>
    </row>
    <row r="88" spans="7:11" x14ac:dyDescent="0.35">
      <c r="G88" s="70">
        <v>43881</v>
      </c>
      <c r="H88" s="44">
        <v>814.35090152565886</v>
      </c>
      <c r="I88" s="44"/>
      <c r="J88" s="44">
        <v>814.35090152565886</v>
      </c>
      <c r="K88"/>
    </row>
    <row r="89" spans="7:11" x14ac:dyDescent="0.35">
      <c r="G89" s="70">
        <v>43867</v>
      </c>
      <c r="H89" s="44">
        <v>285.60607489597783</v>
      </c>
      <c r="I89" s="44"/>
      <c r="J89" s="44">
        <v>285.60607489597783</v>
      </c>
      <c r="K89"/>
    </row>
    <row r="90" spans="7:11" x14ac:dyDescent="0.35">
      <c r="G90" s="70">
        <v>43899</v>
      </c>
      <c r="H90" s="44">
        <v>381.87179195561725</v>
      </c>
      <c r="I90" s="44"/>
      <c r="J90" s="44">
        <v>381.87179195561725</v>
      </c>
      <c r="K90"/>
    </row>
    <row r="91" spans="7:11" x14ac:dyDescent="0.35">
      <c r="G91" s="70">
        <v>43794</v>
      </c>
      <c r="H91" s="44">
        <v>321.36882108183079</v>
      </c>
      <c r="I91" s="44"/>
      <c r="J91" s="44">
        <v>321.36882108183079</v>
      </c>
      <c r="K91"/>
    </row>
    <row r="92" spans="7:11" x14ac:dyDescent="0.35">
      <c r="G92" s="70">
        <v>43895</v>
      </c>
      <c r="H92" s="44">
        <v>387.24041608876564</v>
      </c>
      <c r="I92" s="44"/>
      <c r="J92" s="44">
        <v>387.24041608876564</v>
      </c>
      <c r="K92"/>
    </row>
    <row r="93" spans="7:11" x14ac:dyDescent="0.35">
      <c r="G93" s="70">
        <v>43843</v>
      </c>
      <c r="H93" s="44">
        <v>241.95822468793344</v>
      </c>
      <c r="I93" s="44"/>
      <c r="J93" s="44">
        <v>241.95822468793344</v>
      </c>
      <c r="K93"/>
    </row>
    <row r="94" spans="7:11" x14ac:dyDescent="0.35">
      <c r="G94" s="70">
        <v>43872</v>
      </c>
      <c r="H94" s="44">
        <v>632.62004715672674</v>
      </c>
      <c r="I94" s="44"/>
      <c r="J94" s="44">
        <v>632.62004715672674</v>
      </c>
      <c r="K94"/>
    </row>
    <row r="95" spans="7:11" x14ac:dyDescent="0.35">
      <c r="G95" s="70">
        <v>43606</v>
      </c>
      <c r="H95" s="44">
        <v>380.29880721220525</v>
      </c>
      <c r="I95" s="44"/>
      <c r="J95" s="44">
        <v>380.29880721220525</v>
      </c>
      <c r="K95"/>
    </row>
    <row r="96" spans="7:11" x14ac:dyDescent="0.35">
      <c r="G96" s="70">
        <v>43865</v>
      </c>
      <c r="H96" s="44">
        <v>588.38499306518725</v>
      </c>
      <c r="I96" s="44"/>
      <c r="J96" s="44">
        <v>588.38499306518725</v>
      </c>
      <c r="K96"/>
    </row>
    <row r="97" spans="7:11" x14ac:dyDescent="0.35">
      <c r="G97" s="70">
        <v>43880</v>
      </c>
      <c r="H97" s="44">
        <v>953.08394174757291</v>
      </c>
      <c r="I97" s="44"/>
      <c r="J97" s="44">
        <v>953.08394174757291</v>
      </c>
      <c r="K97"/>
    </row>
    <row r="98" spans="7:11" x14ac:dyDescent="0.35">
      <c r="G98" s="70">
        <v>43938</v>
      </c>
      <c r="H98" s="44">
        <v>207.63525658807211</v>
      </c>
      <c r="I98" s="44"/>
      <c r="J98" s="44">
        <v>207.63525658807211</v>
      </c>
      <c r="K98"/>
    </row>
    <row r="99" spans="7:11" x14ac:dyDescent="0.35">
      <c r="G99" s="70">
        <v>43908</v>
      </c>
      <c r="H99" s="44">
        <v>723.4809348127601</v>
      </c>
      <c r="I99" s="44"/>
      <c r="J99" s="44">
        <v>723.4809348127601</v>
      </c>
      <c r="K99"/>
    </row>
    <row r="100" spans="7:11" x14ac:dyDescent="0.35">
      <c r="G100" s="70">
        <v>43726</v>
      </c>
      <c r="H100" s="44">
        <v>321.36882108183079</v>
      </c>
      <c r="I100" s="44"/>
      <c r="J100" s="44">
        <v>321.36882108183079</v>
      </c>
      <c r="K100"/>
    </row>
    <row r="101" spans="7:11" x14ac:dyDescent="0.35">
      <c r="G101" s="70">
        <v>43823</v>
      </c>
      <c r="H101" s="44">
        <v>571.21214979195565</v>
      </c>
      <c r="I101" s="44"/>
      <c r="J101" s="44">
        <v>571.21214979195565</v>
      </c>
      <c r="K101"/>
    </row>
    <row r="102" spans="7:11" x14ac:dyDescent="0.35">
      <c r="G102" s="70">
        <v>43837</v>
      </c>
      <c r="H102" s="44">
        <v>130.60779472954229</v>
      </c>
      <c r="I102" s="44"/>
      <c r="J102" s="44">
        <v>130.60779472954229</v>
      </c>
      <c r="K102"/>
    </row>
    <row r="103" spans="7:11" x14ac:dyDescent="0.35">
      <c r="G103" s="70">
        <v>43504</v>
      </c>
      <c r="H103" s="44">
        <v>254.69228848821081</v>
      </c>
      <c r="I103" s="44"/>
      <c r="J103" s="44">
        <v>254.69228848821081</v>
      </c>
      <c r="K103"/>
    </row>
    <row r="104" spans="7:11" x14ac:dyDescent="0.35">
      <c r="G104" s="70">
        <v>43804</v>
      </c>
      <c r="H104" s="44">
        <v>171.59650485436893</v>
      </c>
      <c r="I104" s="44"/>
      <c r="J104" s="44">
        <v>171.59650485436893</v>
      </c>
      <c r="K104"/>
    </row>
    <row r="105" spans="7:11" x14ac:dyDescent="0.35">
      <c r="G105" s="70">
        <v>43713</v>
      </c>
      <c r="H105" s="44">
        <v>540.63711511789177</v>
      </c>
      <c r="I105" s="44"/>
      <c r="J105" s="44">
        <v>540.63711511789177</v>
      </c>
      <c r="K105"/>
    </row>
    <row r="106" spans="7:11" x14ac:dyDescent="0.35">
      <c r="G106" s="70">
        <v>43805</v>
      </c>
      <c r="H106" s="44">
        <v>666.81755062413322</v>
      </c>
      <c r="I106" s="44"/>
      <c r="J106" s="44">
        <v>666.81755062413322</v>
      </c>
      <c r="K106"/>
    </row>
    <row r="107" spans="7:11" x14ac:dyDescent="0.35">
      <c r="G107" s="70">
        <v>43622</v>
      </c>
      <c r="H107" s="44">
        <v>337.94105409153951</v>
      </c>
      <c r="I107" s="44"/>
      <c r="J107" s="44">
        <v>337.94105409153951</v>
      </c>
      <c r="K107"/>
    </row>
    <row r="108" spans="7:11" x14ac:dyDescent="0.35">
      <c r="G108" s="70">
        <v>43944</v>
      </c>
      <c r="H108" s="44">
        <v>225.45420249653262</v>
      </c>
      <c r="I108" s="44"/>
      <c r="J108" s="44">
        <v>225.45420249653262</v>
      </c>
      <c r="K108"/>
    </row>
    <row r="109" spans="7:11" x14ac:dyDescent="0.35">
      <c r="G109" s="70">
        <v>43965</v>
      </c>
      <c r="H109" s="44">
        <v>571.21214979195565</v>
      </c>
      <c r="I109" s="44"/>
      <c r="J109" s="44">
        <v>571.21214979195565</v>
      </c>
      <c r="K109"/>
    </row>
    <row r="110" spans="7:11" x14ac:dyDescent="0.35">
      <c r="G110" s="70">
        <v>43948</v>
      </c>
      <c r="H110" s="44">
        <v>128.41170596393897</v>
      </c>
      <c r="I110" s="44"/>
      <c r="J110" s="44">
        <v>128.41170596393897</v>
      </c>
      <c r="K110"/>
    </row>
    <row r="111" spans="7:11" x14ac:dyDescent="0.35">
      <c r="G111" s="70">
        <v>43587</v>
      </c>
      <c r="H111" s="44">
        <v>106.99079056865465</v>
      </c>
      <c r="I111" s="44"/>
      <c r="J111" s="44">
        <v>106.99079056865465</v>
      </c>
      <c r="K111"/>
    </row>
    <row r="112" spans="7:11" x14ac:dyDescent="0.35">
      <c r="G112" s="70">
        <v>43850</v>
      </c>
      <c r="H112" s="44">
        <v>262.78693481276008</v>
      </c>
      <c r="I112" s="44"/>
      <c r="J112" s="44">
        <v>262.78693481276008</v>
      </c>
      <c r="K112"/>
    </row>
    <row r="113" spans="7:11" x14ac:dyDescent="0.35">
      <c r="G113" s="70">
        <v>43511</v>
      </c>
      <c r="H113" s="44">
        <v>166.34454923717058</v>
      </c>
      <c r="I113" s="44"/>
      <c r="J113" s="44">
        <v>166.34454923717058</v>
      </c>
      <c r="K113"/>
    </row>
    <row r="114" spans="7:11" x14ac:dyDescent="0.35">
      <c r="G114" s="70">
        <v>43902</v>
      </c>
      <c r="H114" s="44">
        <v>163.07424133148405</v>
      </c>
      <c r="I114" s="44"/>
      <c r="J114" s="44">
        <v>163.07424133148405</v>
      </c>
      <c r="K114"/>
    </row>
    <row r="115" spans="7:11" x14ac:dyDescent="0.35">
      <c r="G115" s="70">
        <v>43853</v>
      </c>
      <c r="H115" s="44">
        <v>423.67879889042996</v>
      </c>
      <c r="I115" s="44"/>
      <c r="J115" s="44">
        <v>423.67879889042996</v>
      </c>
      <c r="K115"/>
    </row>
    <row r="116" spans="7:11" x14ac:dyDescent="0.35">
      <c r="G116" s="70">
        <v>43588</v>
      </c>
      <c r="H116" s="44">
        <v>173.47481276005547</v>
      </c>
      <c r="I116" s="44"/>
      <c r="J116" s="44">
        <v>173.47481276005547</v>
      </c>
      <c r="K116"/>
    </row>
    <row r="117" spans="7:11" x14ac:dyDescent="0.35">
      <c r="G117" s="70">
        <v>43868</v>
      </c>
      <c r="H117" s="44">
        <v>380.29880721220525</v>
      </c>
      <c r="I117" s="44"/>
      <c r="J117" s="44">
        <v>380.29880721220525</v>
      </c>
      <c r="K117"/>
    </row>
    <row r="118" spans="7:11" x14ac:dyDescent="0.35">
      <c r="G118" s="70">
        <v>43928</v>
      </c>
      <c r="H118" s="44">
        <v>606.97489597780861</v>
      </c>
      <c r="I118" s="44"/>
      <c r="J118" s="44">
        <v>606.97489597780861</v>
      </c>
      <c r="K118"/>
    </row>
    <row r="119" spans="7:11" x14ac:dyDescent="0.35">
      <c r="G119" s="70">
        <v>43945</v>
      </c>
      <c r="H119" s="44">
        <v>285.60607489597783</v>
      </c>
      <c r="I119" s="44"/>
      <c r="J119" s="44">
        <v>285.60607489597783</v>
      </c>
      <c r="K119"/>
    </row>
    <row r="120" spans="7:11" x14ac:dyDescent="0.35">
      <c r="G120" s="70">
        <v>43717</v>
      </c>
      <c r="H120" s="44">
        <v>380.29880721220525</v>
      </c>
      <c r="I120" s="44"/>
      <c r="J120" s="44">
        <v>380.29880721220525</v>
      </c>
      <c r="K120"/>
    </row>
    <row r="121" spans="7:11" x14ac:dyDescent="0.35">
      <c r="G121" s="70">
        <v>43886</v>
      </c>
      <c r="H121" s="44">
        <v>380.29880721220525</v>
      </c>
      <c r="I121" s="44"/>
      <c r="J121" s="44">
        <v>380.29880721220525</v>
      </c>
      <c r="K121"/>
    </row>
    <row r="122" spans="7:11" x14ac:dyDescent="0.35">
      <c r="G122" s="70">
        <v>43937</v>
      </c>
      <c r="H122" s="44">
        <v>978.4596116504855</v>
      </c>
      <c r="I122" s="44"/>
      <c r="J122" s="44">
        <v>978.4596116504855</v>
      </c>
      <c r="K122"/>
    </row>
    <row r="123" spans="7:11" x14ac:dyDescent="0.35">
      <c r="G123" s="70">
        <v>43829</v>
      </c>
      <c r="H123" s="44">
        <v>506.10380027739251</v>
      </c>
      <c r="I123" s="44"/>
      <c r="J123" s="44">
        <v>506.10380027739251</v>
      </c>
      <c r="K123"/>
    </row>
    <row r="124" spans="7:11" x14ac:dyDescent="0.35">
      <c r="G124" s="70">
        <v>43889</v>
      </c>
      <c r="H124" s="44">
        <v>221.98257975034676</v>
      </c>
      <c r="I124" s="44"/>
      <c r="J124" s="44">
        <v>221.98257975034676</v>
      </c>
      <c r="K124"/>
    </row>
    <row r="125" spans="7:11" x14ac:dyDescent="0.35">
      <c r="G125" s="70">
        <v>43655</v>
      </c>
      <c r="H125" s="44">
        <v>166.34454923717058</v>
      </c>
      <c r="I125" s="44"/>
      <c r="J125" s="44">
        <v>166.34454923717058</v>
      </c>
      <c r="K125"/>
    </row>
    <row r="126" spans="7:11" x14ac:dyDescent="0.35">
      <c r="G126" s="70">
        <v>43873</v>
      </c>
      <c r="H126" s="44">
        <v>632.52305131761443</v>
      </c>
      <c r="I126" s="44"/>
      <c r="J126" s="44">
        <v>632.52305131761443</v>
      </c>
      <c r="K126"/>
    </row>
    <row r="127" spans="7:11" x14ac:dyDescent="0.35">
      <c r="G127" s="70">
        <v>43642</v>
      </c>
      <c r="H127" s="44">
        <v>57.843911234396671</v>
      </c>
      <c r="I127" s="44"/>
      <c r="J127" s="44">
        <v>57.843911234396671</v>
      </c>
      <c r="K127"/>
    </row>
    <row r="128" spans="7:11" x14ac:dyDescent="0.35">
      <c r="G128" s="70">
        <v>43816</v>
      </c>
      <c r="H128" s="44">
        <v>387.24041608876564</v>
      </c>
      <c r="I128" s="44"/>
      <c r="J128" s="44">
        <v>387.24041608876564</v>
      </c>
      <c r="K128"/>
    </row>
    <row r="129" spans="7:11" x14ac:dyDescent="0.35">
      <c r="G129" s="70">
        <v>43795</v>
      </c>
      <c r="H129" s="44">
        <v>481.52271012482663</v>
      </c>
      <c r="I129" s="44"/>
      <c r="J129" s="44">
        <v>481.52271012482663</v>
      </c>
      <c r="K129"/>
    </row>
    <row r="130" spans="7:11" x14ac:dyDescent="0.35">
      <c r="G130" s="70">
        <v>43920</v>
      </c>
      <c r="H130" s="44">
        <v>1311.3242163661582</v>
      </c>
      <c r="I130" s="44"/>
      <c r="J130" s="44">
        <v>1311.3242163661582</v>
      </c>
      <c r="K130"/>
    </row>
    <row r="131" spans="7:11" x14ac:dyDescent="0.35">
      <c r="G131" s="70">
        <v>43734</v>
      </c>
      <c r="H131" s="44">
        <v>243.1387517337032</v>
      </c>
      <c r="I131" s="44"/>
      <c r="J131" s="44">
        <v>243.1387517337032</v>
      </c>
      <c r="K131"/>
    </row>
    <row r="132" spans="7:11" x14ac:dyDescent="0.35">
      <c r="G132" s="70">
        <v>43910</v>
      </c>
      <c r="H132" s="44">
        <v>241.95822468793344</v>
      </c>
      <c r="I132" s="44"/>
      <c r="J132" s="44">
        <v>241.95822468793344</v>
      </c>
      <c r="K132"/>
    </row>
    <row r="133" spans="7:11" x14ac:dyDescent="0.35">
      <c r="G133" s="70">
        <v>43921</v>
      </c>
      <c r="H133" s="44">
        <v>114.9917891816921</v>
      </c>
      <c r="I133" s="44"/>
      <c r="J133" s="44">
        <v>114.9917891816921</v>
      </c>
      <c r="K133"/>
    </row>
    <row r="134" spans="7:11" x14ac:dyDescent="0.35">
      <c r="G134" s="70">
        <v>43857</v>
      </c>
      <c r="H134" s="44">
        <v>131.4357281553398</v>
      </c>
      <c r="I134" s="44"/>
      <c r="J134" s="44">
        <v>131.4357281553398</v>
      </c>
      <c r="K134"/>
    </row>
    <row r="135" spans="7:11" x14ac:dyDescent="0.35">
      <c r="G135" s="70">
        <v>43840</v>
      </c>
      <c r="H135" s="44">
        <v>106.99079056865465</v>
      </c>
      <c r="I135" s="44"/>
      <c r="J135" s="44">
        <v>106.99079056865465</v>
      </c>
      <c r="K135"/>
    </row>
    <row r="136" spans="7:11" x14ac:dyDescent="0.35">
      <c r="G136" s="70">
        <v>43719</v>
      </c>
      <c r="H136" s="44">
        <v>381.87179195561725</v>
      </c>
      <c r="I136" s="44"/>
      <c r="J136" s="44">
        <v>381.87179195561725</v>
      </c>
      <c r="K136"/>
    </row>
    <row r="137" spans="7:11" x14ac:dyDescent="0.35">
      <c r="G137" s="70">
        <v>43811</v>
      </c>
      <c r="H137" s="44">
        <v>2.0700138696255199</v>
      </c>
      <c r="I137" s="44"/>
      <c r="J137" s="44">
        <v>2.0700138696255199</v>
      </c>
      <c r="K137"/>
    </row>
    <row r="138" spans="7:11" x14ac:dyDescent="0.35">
      <c r="G138" s="70">
        <v>43770</v>
      </c>
      <c r="H138" s="44">
        <v>5.4306518723994452</v>
      </c>
      <c r="I138" s="44"/>
      <c r="J138" s="44">
        <v>5.4306518723994452</v>
      </c>
      <c r="K138"/>
    </row>
    <row r="139" spans="7:11" x14ac:dyDescent="0.35">
      <c r="G139" s="70">
        <v>43875</v>
      </c>
      <c r="H139" s="44">
        <v>122.4856588072122</v>
      </c>
      <c r="I139" s="44"/>
      <c r="J139" s="44">
        <v>122.4856588072122</v>
      </c>
      <c r="K139"/>
    </row>
    <row r="140" spans="7:11" x14ac:dyDescent="0.35">
      <c r="G140" s="70">
        <v>43514</v>
      </c>
      <c r="H140" s="44">
        <v>123.82726768377255</v>
      </c>
      <c r="I140" s="44"/>
      <c r="J140" s="44">
        <v>123.82726768377255</v>
      </c>
      <c r="K140"/>
    </row>
    <row r="141" spans="7:11" x14ac:dyDescent="0.35">
      <c r="G141" s="70">
        <v>43854</v>
      </c>
      <c r="H141" s="44">
        <v>381.87179195561725</v>
      </c>
      <c r="I141" s="44"/>
      <c r="J141" s="44">
        <v>381.87179195561725</v>
      </c>
      <c r="K141"/>
    </row>
    <row r="142" spans="7:11" x14ac:dyDescent="0.35">
      <c r="G142" s="70">
        <v>43516</v>
      </c>
      <c r="H142" s="44">
        <v>7.7024687933425806</v>
      </c>
      <c r="I142" s="44"/>
      <c r="J142" s="44">
        <v>7.7024687933425806</v>
      </c>
      <c r="K142"/>
    </row>
    <row r="143" spans="7:11" x14ac:dyDescent="0.35">
      <c r="G143" s="70">
        <v>43802</v>
      </c>
      <c r="H143" s="44">
        <v>346.42676837725384</v>
      </c>
      <c r="I143" s="44"/>
      <c r="J143" s="44">
        <v>346.42676837725384</v>
      </c>
      <c r="K143"/>
    </row>
    <row r="144" spans="7:11" x14ac:dyDescent="0.35">
      <c r="G144" s="70">
        <v>43885</v>
      </c>
      <c r="H144" s="44">
        <v>114.9917891816921</v>
      </c>
      <c r="I144" s="44"/>
      <c r="J144" s="44">
        <v>114.9917891816921</v>
      </c>
      <c r="K144"/>
    </row>
    <row r="145" spans="7:11" x14ac:dyDescent="0.35">
      <c r="G145" s="70">
        <v>43580</v>
      </c>
      <c r="H145" s="44">
        <v>171.59650485436893</v>
      </c>
      <c r="I145" s="44"/>
      <c r="J145" s="44">
        <v>171.59650485436893</v>
      </c>
      <c r="K145"/>
    </row>
    <row r="146" spans="7:11" x14ac:dyDescent="0.35">
      <c r="G146" s="70">
        <v>43490</v>
      </c>
      <c r="H146" s="44">
        <v>49.970457697642161</v>
      </c>
      <c r="I146" s="44"/>
      <c r="J146" s="44">
        <v>49.970457697642161</v>
      </c>
      <c r="K146"/>
    </row>
    <row r="147" spans="7:11" x14ac:dyDescent="0.35">
      <c r="G147" s="70">
        <v>43486</v>
      </c>
      <c r="H147" s="44">
        <v>30.642940360610265</v>
      </c>
      <c r="I147" s="44"/>
      <c r="J147" s="44">
        <v>30.642940360610265</v>
      </c>
      <c r="K147"/>
    </row>
    <row r="148" spans="7:11" x14ac:dyDescent="0.35">
      <c r="G148" s="70">
        <v>43989</v>
      </c>
      <c r="H148" s="44">
        <v>29.649514563106795</v>
      </c>
      <c r="I148" s="44"/>
      <c r="J148" s="44">
        <v>29.649514563106795</v>
      </c>
      <c r="K148"/>
    </row>
    <row r="149" spans="7:11" x14ac:dyDescent="0.35">
      <c r="G149" s="70">
        <v>43493</v>
      </c>
      <c r="H149" s="44">
        <v>0.36260748959778083</v>
      </c>
      <c r="I149" s="44"/>
      <c r="J149" s="44">
        <v>0.36260748959778083</v>
      </c>
      <c r="K149"/>
    </row>
    <row r="150" spans="7:11" x14ac:dyDescent="0.35">
      <c r="G150" s="70">
        <v>43874</v>
      </c>
      <c r="H150" s="44">
        <v>0.84635228848821087</v>
      </c>
      <c r="I150" s="44"/>
      <c r="J150" s="44">
        <v>0.84635228848821087</v>
      </c>
      <c r="K150"/>
    </row>
    <row r="151" spans="7:11" x14ac:dyDescent="0.35">
      <c r="G151" s="70">
        <v>43636</v>
      </c>
      <c r="H151" s="44">
        <v>664.50887656033285</v>
      </c>
      <c r="I151" s="44"/>
      <c r="J151" s="44">
        <v>664.50887656033285</v>
      </c>
      <c r="K151"/>
    </row>
    <row r="152" spans="7:11" x14ac:dyDescent="0.35">
      <c r="G152" s="70">
        <v>43677</v>
      </c>
      <c r="H152" s="44">
        <v>154.61395284327324</v>
      </c>
      <c r="I152" s="44"/>
      <c r="J152" s="44">
        <v>154.61395284327324</v>
      </c>
      <c r="K152"/>
    </row>
    <row r="153" spans="7:11" x14ac:dyDescent="0.35">
      <c r="G153" s="70">
        <v>43661</v>
      </c>
      <c r="H153" s="44">
        <v>664.50887656033285</v>
      </c>
      <c r="I153" s="44"/>
      <c r="J153" s="44">
        <v>664.50887656033285</v>
      </c>
      <c r="K153"/>
    </row>
    <row r="154" spans="7:11" x14ac:dyDescent="0.35">
      <c r="G154" s="70">
        <v>43871</v>
      </c>
      <c r="H154" s="44">
        <v>380.29880721220525</v>
      </c>
      <c r="I154" s="44"/>
      <c r="J154" s="44">
        <v>380.29880721220525</v>
      </c>
      <c r="K154"/>
    </row>
    <row r="155" spans="7:11" x14ac:dyDescent="0.35">
      <c r="G155" s="70">
        <v>43773</v>
      </c>
      <c r="H155" s="44">
        <v>12.608127600554784</v>
      </c>
      <c r="I155" s="44"/>
      <c r="J155" s="44">
        <v>12.608127600554784</v>
      </c>
      <c r="K155"/>
    </row>
    <row r="156" spans="7:11" x14ac:dyDescent="0.35">
      <c r="G156" s="70" t="s">
        <v>121</v>
      </c>
      <c r="H156" s="44">
        <v>191540.40031900123</v>
      </c>
      <c r="I156" s="44">
        <v>57844.980454923709</v>
      </c>
      <c r="J156" s="44">
        <v>249385.38077392499</v>
      </c>
      <c r="K156"/>
    </row>
    <row r="157" spans="7:11" x14ac:dyDescent="0.35">
      <c r="G157"/>
      <c r="H157"/>
      <c r="I157"/>
      <c r="J157"/>
      <c r="K157"/>
    </row>
    <row r="158" spans="7:11" x14ac:dyDescent="0.35">
      <c r="G158"/>
      <c r="H158"/>
      <c r="I158"/>
      <c r="J158"/>
      <c r="K158"/>
    </row>
    <row r="159" spans="7:11" x14ac:dyDescent="0.35">
      <c r="G159"/>
      <c r="H159"/>
      <c r="I159"/>
      <c r="J159"/>
      <c r="K159"/>
    </row>
    <row r="160" spans="7:11" x14ac:dyDescent="0.35">
      <c r="G160"/>
      <c r="H160"/>
      <c r="I160"/>
      <c r="J160"/>
    </row>
    <row r="161" spans="7:10" x14ac:dyDescent="0.35">
      <c r="G161"/>
      <c r="H161"/>
      <c r="I161"/>
      <c r="J161"/>
    </row>
    <row r="162" spans="7:10" x14ac:dyDescent="0.35">
      <c r="G162"/>
      <c r="H162"/>
      <c r="I162"/>
      <c r="J162"/>
    </row>
    <row r="163" spans="7:10" x14ac:dyDescent="0.35">
      <c r="G163"/>
      <c r="H163"/>
      <c r="I163"/>
      <c r="J163"/>
    </row>
    <row r="164" spans="7:10" x14ac:dyDescent="0.35">
      <c r="G164"/>
      <c r="H164"/>
      <c r="I164"/>
      <c r="J164"/>
    </row>
    <row r="165" spans="7:10" x14ac:dyDescent="0.35">
      <c r="G165"/>
      <c r="H165"/>
      <c r="I165"/>
      <c r="J165"/>
    </row>
    <row r="166" spans="7:10" x14ac:dyDescent="0.35">
      <c r="G166"/>
      <c r="H166"/>
      <c r="I166"/>
      <c r="J166"/>
    </row>
    <row r="167" spans="7:10" x14ac:dyDescent="0.35">
      <c r="G167"/>
      <c r="H167"/>
      <c r="I167"/>
      <c r="J167"/>
    </row>
    <row r="168" spans="7:10" x14ac:dyDescent="0.35">
      <c r="G168"/>
      <c r="H168"/>
      <c r="I168"/>
      <c r="J168"/>
    </row>
    <row r="169" spans="7:10" x14ac:dyDescent="0.35">
      <c r="G169"/>
      <c r="H169"/>
      <c r="I169"/>
      <c r="J169"/>
    </row>
    <row r="170" spans="7:10" x14ac:dyDescent="0.35">
      <c r="G170"/>
      <c r="H170"/>
      <c r="I170"/>
      <c r="J170"/>
    </row>
    <row r="171" spans="7:10" x14ac:dyDescent="0.35">
      <c r="G171"/>
      <c r="H171"/>
      <c r="I171"/>
      <c r="J171"/>
    </row>
    <row r="172" spans="7:10" x14ac:dyDescent="0.35">
      <c r="G172"/>
      <c r="H172"/>
      <c r="I172"/>
      <c r="J172"/>
    </row>
    <row r="173" spans="7:10" x14ac:dyDescent="0.35">
      <c r="G173"/>
      <c r="H173"/>
      <c r="I173"/>
      <c r="J173"/>
    </row>
    <row r="174" spans="7:10" x14ac:dyDescent="0.35">
      <c r="G174"/>
      <c r="H174"/>
      <c r="I174"/>
      <c r="J174"/>
    </row>
    <row r="175" spans="7:10" x14ac:dyDescent="0.35">
      <c r="G175"/>
      <c r="H175"/>
      <c r="I175"/>
      <c r="J175"/>
    </row>
    <row r="176" spans="7:10" x14ac:dyDescent="0.35">
      <c r="G176"/>
      <c r="H176"/>
      <c r="I176"/>
      <c r="J176"/>
    </row>
    <row r="177" spans="7:10" x14ac:dyDescent="0.35">
      <c r="G177"/>
      <c r="H177"/>
      <c r="I177"/>
      <c r="J177"/>
    </row>
    <row r="178" spans="7:10" x14ac:dyDescent="0.35">
      <c r="G178"/>
      <c r="H178"/>
      <c r="I178"/>
      <c r="J178"/>
    </row>
    <row r="179" spans="7:10" x14ac:dyDescent="0.35">
      <c r="G179"/>
      <c r="H179"/>
      <c r="I179"/>
      <c r="J179"/>
    </row>
  </sheetData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="80" zoomScaleNormal="80" workbookViewId="0">
      <selection activeCell="B3" sqref="B3"/>
    </sheetView>
  </sheetViews>
  <sheetFormatPr defaultRowHeight="14.5" x14ac:dyDescent="0.35"/>
  <cols>
    <col min="1" max="1" width="9.54296875" style="10" bestFit="1" customWidth="1"/>
    <col min="2" max="2" width="12.7265625" style="9" bestFit="1" customWidth="1"/>
    <col min="7" max="7" width="21.26953125" customWidth="1"/>
    <col min="12" max="12" width="12.26953125" bestFit="1" customWidth="1"/>
    <col min="13" max="13" width="16.7265625" bestFit="1" customWidth="1"/>
    <col min="14" max="16" width="13.26953125" bestFit="1" customWidth="1"/>
  </cols>
  <sheetData>
    <row r="1" spans="1:13" x14ac:dyDescent="0.35">
      <c r="A1" s="15" t="s">
        <v>174</v>
      </c>
      <c r="B1" s="16" t="s">
        <v>175</v>
      </c>
      <c r="D1" s="86"/>
      <c r="E1" s="86"/>
      <c r="F1" s="17"/>
      <c r="G1" s="18"/>
      <c r="H1" s="17"/>
      <c r="I1" s="17"/>
      <c r="J1" s="86"/>
      <c r="K1" s="86"/>
      <c r="L1" s="19"/>
      <c r="M1" s="20"/>
    </row>
    <row r="2" spans="1:13" x14ac:dyDescent="0.35">
      <c r="A2" s="10">
        <v>43530</v>
      </c>
      <c r="B2" s="8">
        <v>181573.0351850829</v>
      </c>
      <c r="L2" s="12"/>
    </row>
    <row r="3" spans="1:13" x14ac:dyDescent="0.35">
      <c r="A3" s="10">
        <v>43531</v>
      </c>
      <c r="B3" s="8">
        <v>154724.2379447514</v>
      </c>
      <c r="L3" s="12"/>
    </row>
    <row r="4" spans="1:13" x14ac:dyDescent="0.35">
      <c r="B4" s="8"/>
      <c r="L4" s="12"/>
    </row>
    <row r="5" spans="1:13" x14ac:dyDescent="0.35">
      <c r="B5" s="8"/>
    </row>
    <row r="6" spans="1:13" x14ac:dyDescent="0.35">
      <c r="B6" s="8"/>
    </row>
    <row r="7" spans="1:13" x14ac:dyDescent="0.35">
      <c r="B7" s="8"/>
    </row>
    <row r="8" spans="1:13" x14ac:dyDescent="0.35">
      <c r="B8" s="8"/>
    </row>
    <row r="9" spans="1:13" x14ac:dyDescent="0.35">
      <c r="B9" s="8"/>
    </row>
    <row r="10" spans="1:13" x14ac:dyDescent="0.35">
      <c r="B10" s="8"/>
    </row>
    <row r="11" spans="1:13" x14ac:dyDescent="0.35">
      <c r="B11" s="8"/>
    </row>
    <row r="12" spans="1:13" x14ac:dyDescent="0.35">
      <c r="B12" s="8"/>
    </row>
    <row r="13" spans="1:13" x14ac:dyDescent="0.35">
      <c r="B13" s="8"/>
      <c r="K13" s="14"/>
    </row>
    <row r="14" spans="1:13" x14ac:dyDescent="0.35">
      <c r="B14" s="8"/>
    </row>
    <row r="15" spans="1:13" x14ac:dyDescent="0.35">
      <c r="B15" s="8"/>
    </row>
    <row r="16" spans="1:13" x14ac:dyDescent="0.35">
      <c r="B16" s="8"/>
    </row>
    <row r="17" spans="2:2" x14ac:dyDescent="0.35">
      <c r="B17" s="8"/>
    </row>
    <row r="18" spans="2:2" x14ac:dyDescent="0.35">
      <c r="B18" s="8"/>
    </row>
    <row r="19" spans="2:2" x14ac:dyDescent="0.35">
      <c r="B19" s="8"/>
    </row>
    <row r="20" spans="2:2" x14ac:dyDescent="0.35">
      <c r="B20" s="8"/>
    </row>
    <row r="21" spans="2:2" x14ac:dyDescent="0.35">
      <c r="B21" s="8"/>
    </row>
    <row r="22" spans="2:2" x14ac:dyDescent="0.35">
      <c r="B22" s="8"/>
    </row>
    <row r="23" spans="2:2" x14ac:dyDescent="0.35">
      <c r="B23" s="8"/>
    </row>
    <row r="24" spans="2:2" x14ac:dyDescent="0.35">
      <c r="B24" s="8"/>
    </row>
  </sheetData>
  <mergeCells count="2">
    <mergeCell ref="D1:E1"/>
    <mergeCell ref="J1:K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zoomScale="80" zoomScaleNormal="80" workbookViewId="0">
      <selection activeCell="T30" sqref="T3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G25"/>
  <sheetViews>
    <sheetView showGridLines="0" tabSelected="1" zoomScale="80" zoomScaleNormal="80" workbookViewId="0">
      <pane xSplit="5" ySplit="5" topLeftCell="I6" activePane="bottomRight" state="frozen"/>
      <selection pane="topRight" activeCell="F1" sqref="F1"/>
      <selection pane="bottomLeft" activeCell="A6" sqref="A6"/>
      <selection pane="bottomRight" activeCell="M18" sqref="M18"/>
    </sheetView>
  </sheetViews>
  <sheetFormatPr defaultColWidth="9.1796875" defaultRowHeight="14.5" x14ac:dyDescent="0.35"/>
  <cols>
    <col min="1" max="1" width="48.7265625" bestFit="1" customWidth="1"/>
    <col min="2" max="39" width="15.81640625" bestFit="1" customWidth="1"/>
    <col min="40" max="296" width="14.81640625" style="17" customWidth="1"/>
    <col min="297" max="308" width="10.453125" style="17" bestFit="1" customWidth="1"/>
    <col min="309" max="317" width="9.26953125" style="17" bestFit="1" customWidth="1"/>
    <col min="318" max="339" width="10.453125" style="17" bestFit="1" customWidth="1"/>
    <col min="340" max="348" width="9.26953125" style="17" bestFit="1" customWidth="1"/>
    <col min="349" max="369" width="10.453125" style="17" bestFit="1" customWidth="1"/>
    <col min="370" max="378" width="9.26953125" style="17" bestFit="1" customWidth="1"/>
    <col min="379" max="400" width="10.453125" style="17" bestFit="1" customWidth="1"/>
    <col min="401" max="409" width="9.26953125" style="17" bestFit="1" customWidth="1"/>
    <col min="410" max="431" width="10.453125" style="17" bestFit="1" customWidth="1"/>
    <col min="432" max="440" width="9.26953125" style="17" bestFit="1" customWidth="1"/>
    <col min="441" max="470" width="10.453125" style="17" bestFit="1" customWidth="1"/>
    <col min="471" max="492" width="11.54296875" style="17" bestFit="1" customWidth="1"/>
    <col min="493" max="501" width="10.453125" style="17" bestFit="1" customWidth="1"/>
    <col min="502" max="522" width="11.54296875" style="17" bestFit="1" customWidth="1"/>
    <col min="523" max="531" width="10.453125" style="17" bestFit="1" customWidth="1"/>
    <col min="532" max="553" width="11.54296875" style="17" bestFit="1" customWidth="1"/>
    <col min="554" max="16384" width="9.1796875" style="17"/>
  </cols>
  <sheetData>
    <row r="1" spans="1:553" x14ac:dyDescent="0.35">
      <c r="C1" s="91" t="s">
        <v>440</v>
      </c>
      <c r="D1" s="91"/>
      <c r="E1" s="91"/>
      <c r="F1" s="91"/>
      <c r="G1" s="17"/>
    </row>
    <row r="2" spans="1:553" x14ac:dyDescent="0.35">
      <c r="A2" s="66"/>
      <c r="B2" s="67"/>
      <c r="C2" s="30" t="s">
        <v>258</v>
      </c>
      <c r="D2" s="92"/>
      <c r="E2" s="92"/>
      <c r="F2" s="92"/>
      <c r="G2" s="17"/>
    </row>
    <row r="3" spans="1:553" x14ac:dyDescent="0.35">
      <c r="A3" s="45" t="s">
        <v>203</v>
      </c>
      <c r="B3" s="46"/>
      <c r="C3" s="30" t="s">
        <v>257</v>
      </c>
      <c r="D3" s="92"/>
      <c r="E3" s="92"/>
      <c r="F3" s="92"/>
      <c r="G3" s="17"/>
    </row>
    <row r="4" spans="1:553" x14ac:dyDescent="0.35">
      <c r="A4" s="36" t="s">
        <v>196</v>
      </c>
      <c r="B4" s="37"/>
      <c r="C4" s="30" t="s">
        <v>256</v>
      </c>
      <c r="D4" s="92"/>
      <c r="E4" s="92"/>
      <c r="F4" s="92"/>
      <c r="G4" s="17"/>
    </row>
    <row r="5" spans="1:553" x14ac:dyDescent="0.35">
      <c r="A5" s="34" t="s">
        <v>195</v>
      </c>
      <c r="B5" s="35"/>
      <c r="C5" s="30" t="s">
        <v>202</v>
      </c>
      <c r="D5" s="92"/>
      <c r="E5" s="92"/>
      <c r="F5" s="92"/>
      <c r="G5" s="17"/>
    </row>
    <row r="6" spans="1:553" s="39" customFormat="1" x14ac:dyDescent="0.35">
      <c r="A6" s="87" t="s">
        <v>199</v>
      </c>
      <c r="B6" s="88"/>
      <c r="C6" s="60">
        <f>IF(OR(C10=0,C10=""),"",C7/C10)</f>
        <v>-7.4315542179486743E-2</v>
      </c>
      <c r="D6" s="61">
        <f t="shared" ref="D6:AM6" si="0">IF(OR(D10=0,D10=""),"",D7/D10)</f>
        <v>0.28386418567720451</v>
      </c>
      <c r="E6" s="61">
        <f t="shared" si="0"/>
        <v>-7.8462195590541628E-2</v>
      </c>
      <c r="F6" s="61">
        <f t="shared" si="0"/>
        <v>0.17682049235566277</v>
      </c>
      <c r="G6" s="61">
        <f t="shared" si="0"/>
        <v>-2.1725699951795366E-2</v>
      </c>
      <c r="H6" s="61">
        <f t="shared" si="0"/>
        <v>2.0592996673625796E-2</v>
      </c>
      <c r="I6" s="61">
        <f t="shared" si="0"/>
        <v>3.0917275599059426E-3</v>
      </c>
      <c r="J6" s="61">
        <f t="shared" si="0"/>
        <v>-9.5343509910980867E-2</v>
      </c>
      <c r="K6" s="61">
        <f t="shared" si="0"/>
        <v>3.96055687547055E-2</v>
      </c>
      <c r="L6" s="61" t="str">
        <f t="shared" si="0"/>
        <v/>
      </c>
      <c r="M6" s="61" t="str">
        <f t="shared" si="0"/>
        <v/>
      </c>
      <c r="N6" s="61" t="str">
        <f t="shared" si="0"/>
        <v/>
      </c>
      <c r="O6" s="61" t="str">
        <f t="shared" si="0"/>
        <v/>
      </c>
      <c r="P6" s="61" t="str">
        <f t="shared" si="0"/>
        <v/>
      </c>
      <c r="Q6" s="61" t="str">
        <f t="shared" si="0"/>
        <v/>
      </c>
      <c r="R6" s="61" t="str">
        <f t="shared" si="0"/>
        <v/>
      </c>
      <c r="S6" s="61" t="str">
        <f t="shared" si="0"/>
        <v/>
      </c>
      <c r="T6" s="61" t="str">
        <f t="shared" si="0"/>
        <v/>
      </c>
      <c r="U6" s="61" t="str">
        <f t="shared" si="0"/>
        <v/>
      </c>
      <c r="V6" s="61" t="str">
        <f t="shared" si="0"/>
        <v/>
      </c>
      <c r="W6" s="61" t="str">
        <f t="shared" si="0"/>
        <v/>
      </c>
      <c r="X6" s="61" t="str">
        <f t="shared" si="0"/>
        <v/>
      </c>
      <c r="Y6" s="61" t="str">
        <f t="shared" si="0"/>
        <v/>
      </c>
      <c r="Z6" s="61" t="str">
        <f t="shared" si="0"/>
        <v/>
      </c>
      <c r="AA6" s="61" t="str">
        <f t="shared" si="0"/>
        <v/>
      </c>
      <c r="AB6" s="61" t="str">
        <f t="shared" si="0"/>
        <v/>
      </c>
      <c r="AC6" s="61" t="str">
        <f t="shared" si="0"/>
        <v/>
      </c>
      <c r="AD6" s="61" t="str">
        <f t="shared" si="0"/>
        <v/>
      </c>
      <c r="AE6" s="61" t="str">
        <f t="shared" si="0"/>
        <v/>
      </c>
      <c r="AF6" s="61" t="str">
        <f t="shared" si="0"/>
        <v/>
      </c>
      <c r="AG6" s="61" t="str">
        <f t="shared" si="0"/>
        <v/>
      </c>
      <c r="AH6" s="61" t="str">
        <f t="shared" si="0"/>
        <v/>
      </c>
      <c r="AI6" s="61" t="str">
        <f t="shared" si="0"/>
        <v/>
      </c>
      <c r="AJ6" s="61" t="str">
        <f t="shared" si="0"/>
        <v/>
      </c>
      <c r="AK6" s="61" t="str">
        <f t="shared" si="0"/>
        <v/>
      </c>
      <c r="AL6" s="61" t="str">
        <f t="shared" si="0"/>
        <v/>
      </c>
      <c r="AM6" s="61" t="str">
        <f t="shared" si="0"/>
        <v/>
      </c>
    </row>
    <row r="7" spans="1:553" s="39" customFormat="1" x14ac:dyDescent="0.35">
      <c r="A7" s="89" t="s">
        <v>200</v>
      </c>
      <c r="B7" s="90"/>
      <c r="C7" s="51">
        <f>IF(OR(C10=0,C10=""),"",C10-B10)</f>
        <v>-12365.116335644765</v>
      </c>
      <c r="D7" s="52">
        <f t="shared" ref="D7:AM7" si="1">IF(OR(D10=0,D10=""),"",D10-C10)</f>
        <v>65952.88</v>
      </c>
      <c r="E7" s="52">
        <f t="shared" si="1"/>
        <v>-16903.580000000016</v>
      </c>
      <c r="F7" s="52">
        <f t="shared" si="1"/>
        <v>46276.049999999988</v>
      </c>
      <c r="G7" s="52">
        <f t="shared" si="1"/>
        <v>-5564.9740804440225</v>
      </c>
      <c r="H7" s="52">
        <f t="shared" si="1"/>
        <v>5385.7440804440412</v>
      </c>
      <c r="I7" s="52">
        <f t="shared" si="1"/>
        <v>811.09585298175807</v>
      </c>
      <c r="J7" s="52">
        <f t="shared" si="1"/>
        <v>-22835.564923716855</v>
      </c>
      <c r="K7" s="52">
        <f t="shared" si="1"/>
        <v>9877.0498446600977</v>
      </c>
      <c r="L7" s="52" t="str">
        <f t="shared" si="1"/>
        <v/>
      </c>
      <c r="M7" s="52" t="str">
        <f t="shared" si="1"/>
        <v/>
      </c>
      <c r="N7" s="52" t="str">
        <f t="shared" si="1"/>
        <v/>
      </c>
      <c r="O7" s="52" t="str">
        <f t="shared" si="1"/>
        <v/>
      </c>
      <c r="P7" s="52" t="str">
        <f t="shared" si="1"/>
        <v/>
      </c>
      <c r="Q7" s="52" t="str">
        <f t="shared" si="1"/>
        <v/>
      </c>
      <c r="R7" s="52" t="str">
        <f t="shared" si="1"/>
        <v/>
      </c>
      <c r="S7" s="52" t="str">
        <f t="shared" si="1"/>
        <v/>
      </c>
      <c r="T7" s="52" t="str">
        <f t="shared" si="1"/>
        <v/>
      </c>
      <c r="U7" s="52" t="str">
        <f t="shared" si="1"/>
        <v/>
      </c>
      <c r="V7" s="52" t="str">
        <f t="shared" si="1"/>
        <v/>
      </c>
      <c r="W7" s="52" t="str">
        <f t="shared" si="1"/>
        <v/>
      </c>
      <c r="X7" s="52" t="str">
        <f t="shared" si="1"/>
        <v/>
      </c>
      <c r="Y7" s="52" t="str">
        <f t="shared" si="1"/>
        <v/>
      </c>
      <c r="Z7" s="52" t="str">
        <f t="shared" si="1"/>
        <v/>
      </c>
      <c r="AA7" s="52" t="str">
        <f t="shared" si="1"/>
        <v/>
      </c>
      <c r="AB7" s="52" t="str">
        <f t="shared" si="1"/>
        <v/>
      </c>
      <c r="AC7" s="52" t="str">
        <f t="shared" si="1"/>
        <v/>
      </c>
      <c r="AD7" s="52" t="str">
        <f t="shared" si="1"/>
        <v/>
      </c>
      <c r="AE7" s="52" t="str">
        <f t="shared" si="1"/>
        <v/>
      </c>
      <c r="AF7" s="52" t="str">
        <f t="shared" si="1"/>
        <v/>
      </c>
      <c r="AG7" s="52" t="str">
        <f t="shared" si="1"/>
        <v/>
      </c>
      <c r="AH7" s="52" t="str">
        <f t="shared" si="1"/>
        <v/>
      </c>
      <c r="AI7" s="52" t="str">
        <f t="shared" si="1"/>
        <v/>
      </c>
      <c r="AJ7" s="52" t="str">
        <f t="shared" si="1"/>
        <v/>
      </c>
      <c r="AK7" s="52" t="str">
        <f t="shared" si="1"/>
        <v/>
      </c>
      <c r="AL7" s="52" t="str">
        <f t="shared" si="1"/>
        <v/>
      </c>
      <c r="AM7" s="52" t="str">
        <f t="shared" si="1"/>
        <v/>
      </c>
    </row>
    <row r="8" spans="1:553" s="32" customFormat="1" x14ac:dyDescent="0.35">
      <c r="A8" s="53" t="s">
        <v>197</v>
      </c>
      <c r="B8" s="47">
        <v>43826</v>
      </c>
      <c r="C8" s="47">
        <v>43938</v>
      </c>
      <c r="D8" s="47">
        <f>C8+7</f>
        <v>43945</v>
      </c>
      <c r="E8" s="47">
        <f t="shared" ref="E8:AM8" si="2">D8+7</f>
        <v>43952</v>
      </c>
      <c r="F8" s="47">
        <f t="shared" si="2"/>
        <v>43959</v>
      </c>
      <c r="G8" s="47">
        <f t="shared" si="2"/>
        <v>43966</v>
      </c>
      <c r="H8" s="47">
        <f t="shared" si="2"/>
        <v>43973</v>
      </c>
      <c r="I8" s="47">
        <f t="shared" si="2"/>
        <v>43980</v>
      </c>
      <c r="J8" s="47">
        <f t="shared" si="2"/>
        <v>43987</v>
      </c>
      <c r="K8" s="47">
        <f t="shared" si="2"/>
        <v>43994</v>
      </c>
      <c r="L8" s="47">
        <f t="shared" si="2"/>
        <v>44001</v>
      </c>
      <c r="M8" s="47">
        <f t="shared" si="2"/>
        <v>44008</v>
      </c>
      <c r="N8" s="47">
        <f t="shared" si="2"/>
        <v>44015</v>
      </c>
      <c r="O8" s="47">
        <f t="shared" si="2"/>
        <v>44022</v>
      </c>
      <c r="P8" s="47">
        <f t="shared" si="2"/>
        <v>44029</v>
      </c>
      <c r="Q8" s="47">
        <f t="shared" si="2"/>
        <v>44036</v>
      </c>
      <c r="R8" s="47">
        <f t="shared" si="2"/>
        <v>44043</v>
      </c>
      <c r="S8" s="47">
        <f t="shared" si="2"/>
        <v>44050</v>
      </c>
      <c r="T8" s="47">
        <f t="shared" si="2"/>
        <v>44057</v>
      </c>
      <c r="U8" s="47">
        <f t="shared" si="2"/>
        <v>44064</v>
      </c>
      <c r="V8" s="47">
        <f t="shared" si="2"/>
        <v>44071</v>
      </c>
      <c r="W8" s="47">
        <f t="shared" si="2"/>
        <v>44078</v>
      </c>
      <c r="X8" s="47">
        <f t="shared" si="2"/>
        <v>44085</v>
      </c>
      <c r="Y8" s="47">
        <f t="shared" si="2"/>
        <v>44092</v>
      </c>
      <c r="Z8" s="47">
        <f t="shared" si="2"/>
        <v>44099</v>
      </c>
      <c r="AA8" s="47">
        <f t="shared" si="2"/>
        <v>44106</v>
      </c>
      <c r="AB8" s="47">
        <f t="shared" si="2"/>
        <v>44113</v>
      </c>
      <c r="AC8" s="47">
        <f t="shared" si="2"/>
        <v>44120</v>
      </c>
      <c r="AD8" s="47">
        <f t="shared" si="2"/>
        <v>44127</v>
      </c>
      <c r="AE8" s="47">
        <f t="shared" si="2"/>
        <v>44134</v>
      </c>
      <c r="AF8" s="47">
        <f t="shared" si="2"/>
        <v>44141</v>
      </c>
      <c r="AG8" s="47">
        <f t="shared" si="2"/>
        <v>44148</v>
      </c>
      <c r="AH8" s="47">
        <f t="shared" si="2"/>
        <v>44155</v>
      </c>
      <c r="AI8" s="47">
        <f t="shared" si="2"/>
        <v>44162</v>
      </c>
      <c r="AJ8" s="47">
        <f t="shared" si="2"/>
        <v>44169</v>
      </c>
      <c r="AK8" s="47">
        <f t="shared" si="2"/>
        <v>44176</v>
      </c>
      <c r="AL8" s="47">
        <f t="shared" si="2"/>
        <v>44183</v>
      </c>
      <c r="AM8" s="47">
        <f t="shared" si="2"/>
        <v>44190</v>
      </c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  <c r="JA8" s="33"/>
      <c r="JB8" s="33"/>
      <c r="JC8" s="33"/>
      <c r="JD8" s="33"/>
      <c r="JE8" s="33"/>
      <c r="JF8" s="33"/>
      <c r="JG8" s="33"/>
      <c r="JH8" s="33"/>
      <c r="JI8" s="33"/>
      <c r="JJ8" s="33"/>
      <c r="JK8" s="33"/>
      <c r="JL8" s="33"/>
      <c r="JM8" s="33"/>
      <c r="JN8" s="33"/>
      <c r="JO8" s="33"/>
      <c r="JP8" s="33"/>
      <c r="JQ8" s="33"/>
      <c r="JR8" s="33"/>
      <c r="JS8" s="33"/>
      <c r="JT8" s="33"/>
      <c r="JU8" s="33"/>
      <c r="JV8" s="33"/>
      <c r="JW8" s="33"/>
      <c r="JX8" s="33"/>
      <c r="JY8" s="33"/>
      <c r="JZ8" s="33"/>
      <c r="KA8" s="33"/>
      <c r="KB8" s="33"/>
      <c r="KC8" s="33"/>
      <c r="KD8" s="33"/>
      <c r="KE8" s="33"/>
      <c r="KF8" s="33"/>
      <c r="KG8" s="33"/>
      <c r="KH8" s="33"/>
      <c r="KI8" s="33"/>
      <c r="KJ8" s="33"/>
      <c r="KK8" s="33">
        <v>43574</v>
      </c>
      <c r="KL8" s="33">
        <v>43575</v>
      </c>
      <c r="KM8" s="33">
        <v>43576</v>
      </c>
      <c r="KN8" s="33">
        <v>43577</v>
      </c>
      <c r="KO8" s="33">
        <v>43578</v>
      </c>
      <c r="KP8" s="33">
        <v>43579</v>
      </c>
      <c r="KQ8" s="33">
        <v>43580</v>
      </c>
      <c r="KR8" s="33">
        <v>43581</v>
      </c>
      <c r="KS8" s="33">
        <v>43582</v>
      </c>
      <c r="KT8" s="33">
        <v>43583</v>
      </c>
      <c r="KU8" s="33">
        <v>43584</v>
      </c>
      <c r="KV8" s="33">
        <v>43585</v>
      </c>
      <c r="KW8" s="33">
        <v>43586</v>
      </c>
      <c r="KX8" s="33">
        <v>43587</v>
      </c>
      <c r="KY8" s="33">
        <v>43588</v>
      </c>
      <c r="KZ8" s="33">
        <v>43589</v>
      </c>
      <c r="LA8" s="33">
        <v>43590</v>
      </c>
      <c r="LB8" s="33">
        <v>43591</v>
      </c>
      <c r="LC8" s="33">
        <v>43592</v>
      </c>
      <c r="LD8" s="33">
        <v>43593</v>
      </c>
      <c r="LE8" s="33">
        <v>43594</v>
      </c>
      <c r="LF8" s="33">
        <v>43595</v>
      </c>
      <c r="LG8" s="33">
        <v>43596</v>
      </c>
      <c r="LH8" s="33">
        <v>43597</v>
      </c>
      <c r="LI8" s="33">
        <v>43598</v>
      </c>
      <c r="LJ8" s="33">
        <v>43599</v>
      </c>
      <c r="LK8" s="33">
        <v>43600</v>
      </c>
      <c r="LL8" s="33">
        <v>43601</v>
      </c>
      <c r="LM8" s="33">
        <v>43602</v>
      </c>
      <c r="LN8" s="33">
        <v>43603</v>
      </c>
      <c r="LO8" s="33">
        <v>43604</v>
      </c>
      <c r="LP8" s="33">
        <v>43605</v>
      </c>
      <c r="LQ8" s="33">
        <v>43606</v>
      </c>
      <c r="LR8" s="33">
        <v>43607</v>
      </c>
      <c r="LS8" s="33">
        <v>43608</v>
      </c>
      <c r="LT8" s="33">
        <v>43609</v>
      </c>
      <c r="LU8" s="33">
        <v>43610</v>
      </c>
      <c r="LV8" s="33">
        <v>43611</v>
      </c>
      <c r="LW8" s="33">
        <v>43612</v>
      </c>
      <c r="LX8" s="33">
        <v>43613</v>
      </c>
      <c r="LY8" s="33">
        <v>43614</v>
      </c>
      <c r="LZ8" s="33">
        <v>43615</v>
      </c>
      <c r="MA8" s="33">
        <v>43616</v>
      </c>
      <c r="MB8" s="33">
        <v>43617</v>
      </c>
      <c r="MC8" s="33">
        <v>43618</v>
      </c>
      <c r="MD8" s="33">
        <v>43619</v>
      </c>
      <c r="ME8" s="33">
        <v>43620</v>
      </c>
      <c r="MF8" s="33">
        <v>43621</v>
      </c>
      <c r="MG8" s="33">
        <v>43622</v>
      </c>
      <c r="MH8" s="33">
        <v>43623</v>
      </c>
      <c r="MI8" s="33">
        <v>43624</v>
      </c>
      <c r="MJ8" s="33">
        <v>43625</v>
      </c>
      <c r="MK8" s="33">
        <v>43626</v>
      </c>
      <c r="ML8" s="33">
        <v>43627</v>
      </c>
      <c r="MM8" s="33">
        <v>43628</v>
      </c>
      <c r="MN8" s="33">
        <v>43629</v>
      </c>
      <c r="MO8" s="33">
        <v>43630</v>
      </c>
      <c r="MP8" s="33">
        <v>43631</v>
      </c>
      <c r="MQ8" s="33">
        <v>43632</v>
      </c>
      <c r="MR8" s="33">
        <v>43633</v>
      </c>
      <c r="MS8" s="33">
        <v>43634</v>
      </c>
      <c r="MT8" s="33">
        <v>43635</v>
      </c>
      <c r="MU8" s="33">
        <v>43636</v>
      </c>
      <c r="MV8" s="33">
        <v>43637</v>
      </c>
      <c r="MW8" s="33">
        <v>43638</v>
      </c>
      <c r="MX8" s="33">
        <v>43639</v>
      </c>
      <c r="MY8" s="33">
        <v>43640</v>
      </c>
      <c r="MZ8" s="33">
        <v>43641</v>
      </c>
      <c r="NA8" s="33">
        <v>43642</v>
      </c>
      <c r="NB8" s="33">
        <v>43643</v>
      </c>
      <c r="NC8" s="33">
        <v>43644</v>
      </c>
      <c r="ND8" s="33">
        <v>43645</v>
      </c>
      <c r="NE8" s="33">
        <v>43646</v>
      </c>
      <c r="NF8" s="33">
        <v>43647</v>
      </c>
      <c r="NG8" s="33">
        <v>43648</v>
      </c>
      <c r="NH8" s="33">
        <v>43649</v>
      </c>
      <c r="NI8" s="33">
        <v>43650</v>
      </c>
      <c r="NJ8" s="33">
        <v>43651</v>
      </c>
      <c r="NK8" s="33">
        <v>43652</v>
      </c>
      <c r="NL8" s="33">
        <v>43653</v>
      </c>
      <c r="NM8" s="33">
        <v>43654</v>
      </c>
      <c r="NN8" s="33">
        <v>43655</v>
      </c>
      <c r="NO8" s="33">
        <v>43656</v>
      </c>
      <c r="NP8" s="33">
        <v>43657</v>
      </c>
      <c r="NQ8" s="33">
        <v>43658</v>
      </c>
      <c r="NR8" s="33">
        <v>43659</v>
      </c>
      <c r="NS8" s="33">
        <v>43660</v>
      </c>
      <c r="NT8" s="33">
        <v>43661</v>
      </c>
      <c r="NU8" s="33">
        <v>43662</v>
      </c>
      <c r="NV8" s="33">
        <v>43663</v>
      </c>
      <c r="NW8" s="33">
        <v>43664</v>
      </c>
      <c r="NX8" s="33">
        <v>43665</v>
      </c>
      <c r="NY8" s="33">
        <v>43666</v>
      </c>
      <c r="NZ8" s="33">
        <v>43667</v>
      </c>
      <c r="OA8" s="33">
        <v>43668</v>
      </c>
      <c r="OB8" s="33">
        <v>43669</v>
      </c>
      <c r="OC8" s="33">
        <v>43670</v>
      </c>
      <c r="OD8" s="33">
        <v>43671</v>
      </c>
      <c r="OE8" s="33">
        <v>43672</v>
      </c>
      <c r="OF8" s="33">
        <v>43673</v>
      </c>
      <c r="OG8" s="33">
        <v>43674</v>
      </c>
      <c r="OH8" s="33">
        <v>43675</v>
      </c>
      <c r="OI8" s="33">
        <v>43676</v>
      </c>
      <c r="OJ8" s="33">
        <v>43677</v>
      </c>
      <c r="OK8" s="33">
        <v>43678</v>
      </c>
      <c r="OL8" s="33">
        <v>43679</v>
      </c>
      <c r="OM8" s="33">
        <v>43680</v>
      </c>
      <c r="ON8" s="33">
        <v>43681</v>
      </c>
      <c r="OO8" s="33">
        <v>43682</v>
      </c>
      <c r="OP8" s="33">
        <v>43683</v>
      </c>
      <c r="OQ8" s="33">
        <v>43684</v>
      </c>
      <c r="OR8" s="33">
        <v>43685</v>
      </c>
      <c r="OS8" s="33">
        <v>43686</v>
      </c>
      <c r="OT8" s="33">
        <v>43687</v>
      </c>
      <c r="OU8" s="33">
        <v>43688</v>
      </c>
      <c r="OV8" s="33">
        <v>43689</v>
      </c>
      <c r="OW8" s="33">
        <v>43690</v>
      </c>
      <c r="OX8" s="33">
        <v>43691</v>
      </c>
      <c r="OY8" s="33">
        <v>43692</v>
      </c>
      <c r="OZ8" s="33">
        <v>43693</v>
      </c>
      <c r="PA8" s="33">
        <v>43694</v>
      </c>
      <c r="PB8" s="33">
        <v>43695</v>
      </c>
      <c r="PC8" s="33">
        <v>43696</v>
      </c>
      <c r="PD8" s="33">
        <v>43697</v>
      </c>
      <c r="PE8" s="33">
        <v>43698</v>
      </c>
      <c r="PF8" s="33">
        <v>43699</v>
      </c>
      <c r="PG8" s="33">
        <v>43700</v>
      </c>
      <c r="PH8" s="33">
        <v>43701</v>
      </c>
      <c r="PI8" s="33">
        <v>43702</v>
      </c>
      <c r="PJ8" s="33">
        <v>43703</v>
      </c>
      <c r="PK8" s="33">
        <v>43704</v>
      </c>
      <c r="PL8" s="33">
        <v>43705</v>
      </c>
      <c r="PM8" s="33">
        <v>43706</v>
      </c>
      <c r="PN8" s="33">
        <v>43707</v>
      </c>
      <c r="PO8" s="33">
        <v>43708</v>
      </c>
      <c r="PP8" s="33">
        <v>43709</v>
      </c>
      <c r="PQ8" s="33">
        <v>43710</v>
      </c>
      <c r="PR8" s="33">
        <v>43711</v>
      </c>
      <c r="PS8" s="33">
        <v>43712</v>
      </c>
      <c r="PT8" s="33">
        <v>43713</v>
      </c>
      <c r="PU8" s="33">
        <v>43714</v>
      </c>
      <c r="PV8" s="33">
        <v>43715</v>
      </c>
      <c r="PW8" s="33">
        <v>43716</v>
      </c>
      <c r="PX8" s="33">
        <v>43717</v>
      </c>
      <c r="PY8" s="33">
        <v>43718</v>
      </c>
      <c r="PZ8" s="33">
        <v>43719</v>
      </c>
      <c r="QA8" s="33">
        <v>43720</v>
      </c>
      <c r="QB8" s="33">
        <v>43721</v>
      </c>
      <c r="QC8" s="33">
        <v>43722</v>
      </c>
      <c r="QD8" s="33">
        <v>43723</v>
      </c>
      <c r="QE8" s="33">
        <v>43724</v>
      </c>
      <c r="QF8" s="33">
        <v>43725</v>
      </c>
      <c r="QG8" s="33">
        <v>43726</v>
      </c>
      <c r="QH8" s="33">
        <v>43727</v>
      </c>
      <c r="QI8" s="33">
        <v>43728</v>
      </c>
      <c r="QJ8" s="33">
        <v>43729</v>
      </c>
      <c r="QK8" s="33">
        <v>43730</v>
      </c>
      <c r="QL8" s="33">
        <v>43731</v>
      </c>
      <c r="QM8" s="33">
        <v>43732</v>
      </c>
      <c r="QN8" s="33">
        <v>43733</v>
      </c>
      <c r="QO8" s="33">
        <v>43734</v>
      </c>
      <c r="QP8" s="33">
        <v>43735</v>
      </c>
      <c r="QQ8" s="33">
        <v>43736</v>
      </c>
      <c r="QR8" s="33">
        <v>43737</v>
      </c>
      <c r="QS8" s="33">
        <v>43738</v>
      </c>
      <c r="QT8" s="33">
        <v>43739</v>
      </c>
      <c r="QU8" s="33">
        <v>43740</v>
      </c>
      <c r="QV8" s="33">
        <v>43741</v>
      </c>
      <c r="QW8" s="33">
        <v>43742</v>
      </c>
      <c r="QX8" s="33">
        <v>43743</v>
      </c>
      <c r="QY8" s="33">
        <v>43744</v>
      </c>
      <c r="QZ8" s="33">
        <v>43745</v>
      </c>
      <c r="RA8" s="33">
        <v>43746</v>
      </c>
      <c r="RB8" s="33">
        <v>43747</v>
      </c>
      <c r="RC8" s="33">
        <v>43748</v>
      </c>
      <c r="RD8" s="33">
        <v>43749</v>
      </c>
      <c r="RE8" s="33">
        <v>43750</v>
      </c>
      <c r="RF8" s="33">
        <v>43751</v>
      </c>
      <c r="RG8" s="33">
        <v>43752</v>
      </c>
      <c r="RH8" s="33">
        <v>43753</v>
      </c>
      <c r="RI8" s="33">
        <v>43754</v>
      </c>
      <c r="RJ8" s="33">
        <v>43755</v>
      </c>
      <c r="RK8" s="33">
        <v>43756</v>
      </c>
      <c r="RL8" s="33">
        <v>43757</v>
      </c>
      <c r="RM8" s="33">
        <v>43758</v>
      </c>
      <c r="RN8" s="33">
        <v>43759</v>
      </c>
      <c r="RO8" s="33">
        <v>43760</v>
      </c>
      <c r="RP8" s="33">
        <v>43761</v>
      </c>
      <c r="RQ8" s="33">
        <v>43762</v>
      </c>
      <c r="RR8" s="33">
        <v>43763</v>
      </c>
      <c r="RS8" s="33">
        <v>43764</v>
      </c>
      <c r="RT8" s="33">
        <v>43765</v>
      </c>
      <c r="RU8" s="33">
        <v>43766</v>
      </c>
      <c r="RV8" s="33">
        <v>43767</v>
      </c>
      <c r="RW8" s="33">
        <v>43768</v>
      </c>
      <c r="RX8" s="33">
        <v>43769</v>
      </c>
      <c r="RY8" s="33">
        <v>43770</v>
      </c>
      <c r="RZ8" s="33">
        <v>43771</v>
      </c>
      <c r="SA8" s="33">
        <v>43772</v>
      </c>
      <c r="SB8" s="33">
        <v>43773</v>
      </c>
      <c r="SC8" s="33">
        <v>43774</v>
      </c>
      <c r="SD8" s="33">
        <v>43775</v>
      </c>
      <c r="SE8" s="33">
        <v>43776</v>
      </c>
      <c r="SF8" s="33">
        <v>43777</v>
      </c>
      <c r="SG8" s="33">
        <v>43778</v>
      </c>
      <c r="SH8" s="33">
        <v>43779</v>
      </c>
      <c r="SI8" s="33">
        <v>43780</v>
      </c>
      <c r="SJ8" s="33">
        <v>43781</v>
      </c>
      <c r="SK8" s="33">
        <v>43782</v>
      </c>
      <c r="SL8" s="33">
        <v>43783</v>
      </c>
      <c r="SM8" s="33">
        <v>43784</v>
      </c>
      <c r="SN8" s="33">
        <v>43785</v>
      </c>
      <c r="SO8" s="33">
        <v>43786</v>
      </c>
      <c r="SP8" s="33">
        <v>43787</v>
      </c>
      <c r="SQ8" s="33">
        <v>43788</v>
      </c>
      <c r="SR8" s="33">
        <v>43789</v>
      </c>
      <c r="SS8" s="33">
        <v>43790</v>
      </c>
      <c r="ST8" s="33">
        <v>43791</v>
      </c>
      <c r="SU8" s="33">
        <v>43792</v>
      </c>
      <c r="SV8" s="33">
        <v>43793</v>
      </c>
      <c r="SW8" s="33">
        <v>43794</v>
      </c>
      <c r="SX8" s="33">
        <v>43795</v>
      </c>
      <c r="SY8" s="33">
        <v>43796</v>
      </c>
      <c r="SZ8" s="33">
        <v>43797</v>
      </c>
      <c r="TA8" s="33">
        <v>43798</v>
      </c>
      <c r="TB8" s="33">
        <v>43799</v>
      </c>
      <c r="TC8" s="33">
        <v>43800</v>
      </c>
      <c r="TD8" s="33">
        <v>43801</v>
      </c>
      <c r="TE8" s="33">
        <v>43802</v>
      </c>
      <c r="TF8" s="33">
        <v>43803</v>
      </c>
      <c r="TG8" s="33">
        <v>43804</v>
      </c>
      <c r="TH8" s="33">
        <v>43805</v>
      </c>
      <c r="TI8" s="33">
        <v>43806</v>
      </c>
      <c r="TJ8" s="33">
        <v>43807</v>
      </c>
      <c r="TK8" s="33">
        <v>43808</v>
      </c>
      <c r="TL8" s="33">
        <v>43809</v>
      </c>
      <c r="TM8" s="33">
        <v>43810</v>
      </c>
      <c r="TN8" s="33">
        <v>43811</v>
      </c>
      <c r="TO8" s="33">
        <v>43812</v>
      </c>
      <c r="TP8" s="33">
        <v>43813</v>
      </c>
      <c r="TQ8" s="33">
        <v>43814</v>
      </c>
      <c r="TR8" s="33">
        <v>43815</v>
      </c>
      <c r="TS8" s="33">
        <v>43816</v>
      </c>
      <c r="TT8" s="33">
        <v>43817</v>
      </c>
      <c r="TU8" s="33">
        <v>43818</v>
      </c>
      <c r="TV8" s="33">
        <v>43819</v>
      </c>
      <c r="TW8" s="33">
        <v>43820</v>
      </c>
      <c r="TX8" s="33">
        <v>43821</v>
      </c>
      <c r="TY8" s="33">
        <v>43822</v>
      </c>
      <c r="TZ8" s="33">
        <v>43823</v>
      </c>
      <c r="UA8" s="33">
        <v>43824</v>
      </c>
      <c r="UB8" s="33">
        <v>43825</v>
      </c>
      <c r="UC8" s="33">
        <v>43826</v>
      </c>
      <c r="UD8" s="33">
        <v>43827</v>
      </c>
      <c r="UE8" s="33">
        <v>43828</v>
      </c>
      <c r="UF8" s="33">
        <v>43829</v>
      </c>
      <c r="UG8" s="33">
        <v>43830</v>
      </c>
    </row>
    <row r="9" spans="1:553" s="32" customFormat="1" x14ac:dyDescent="0.35">
      <c r="A9" s="54"/>
      <c r="B9" s="48" t="s">
        <v>198</v>
      </c>
      <c r="C9" s="48" t="s">
        <v>259</v>
      </c>
      <c r="D9" s="48" t="s">
        <v>260</v>
      </c>
      <c r="E9" s="48" t="s">
        <v>261</v>
      </c>
      <c r="F9" s="48" t="s">
        <v>262</v>
      </c>
      <c r="G9" s="48" t="s">
        <v>263</v>
      </c>
      <c r="H9" s="48" t="s">
        <v>264</v>
      </c>
      <c r="I9" s="48" t="s">
        <v>265</v>
      </c>
      <c r="J9" s="48" t="s">
        <v>266</v>
      </c>
      <c r="K9" s="48" t="s">
        <v>267</v>
      </c>
      <c r="L9" s="48" t="s">
        <v>268</v>
      </c>
      <c r="M9" s="48" t="s">
        <v>269</v>
      </c>
      <c r="N9" s="48" t="s">
        <v>270</v>
      </c>
      <c r="O9" s="48" t="s">
        <v>271</v>
      </c>
      <c r="P9" s="48" t="s">
        <v>272</v>
      </c>
      <c r="Q9" s="48" t="s">
        <v>273</v>
      </c>
      <c r="R9" s="48" t="s">
        <v>274</v>
      </c>
      <c r="S9" s="48" t="s">
        <v>275</v>
      </c>
      <c r="T9" s="48" t="s">
        <v>276</v>
      </c>
      <c r="U9" s="48" t="s">
        <v>277</v>
      </c>
      <c r="V9" s="48" t="s">
        <v>278</v>
      </c>
      <c r="W9" s="48" t="s">
        <v>279</v>
      </c>
      <c r="X9" s="48" t="s">
        <v>280</v>
      </c>
      <c r="Y9" s="48" t="s">
        <v>281</v>
      </c>
      <c r="Z9" s="48" t="s">
        <v>282</v>
      </c>
      <c r="AA9" s="48" t="s">
        <v>283</v>
      </c>
      <c r="AB9" s="48" t="s">
        <v>284</v>
      </c>
      <c r="AC9" s="48" t="s">
        <v>285</v>
      </c>
      <c r="AD9" s="48" t="s">
        <v>286</v>
      </c>
      <c r="AE9" s="48" t="s">
        <v>287</v>
      </c>
      <c r="AF9" s="48" t="s">
        <v>288</v>
      </c>
      <c r="AG9" s="48" t="s">
        <v>289</v>
      </c>
      <c r="AH9" s="48" t="s">
        <v>290</v>
      </c>
      <c r="AI9" s="48" t="s">
        <v>291</v>
      </c>
      <c r="AJ9" s="48" t="s">
        <v>292</v>
      </c>
      <c r="AK9" s="48" t="s">
        <v>293</v>
      </c>
      <c r="AL9" s="48" t="s">
        <v>294</v>
      </c>
      <c r="AM9" s="48" t="s">
        <v>295</v>
      </c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  <c r="DT9" s="38"/>
      <c r="DU9" s="38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  <c r="EQ9" s="38"/>
      <c r="ER9" s="38"/>
      <c r="ES9" s="38"/>
      <c r="ET9" s="38"/>
      <c r="EU9" s="38"/>
      <c r="EV9" s="38"/>
      <c r="EW9" s="38"/>
      <c r="EX9" s="38"/>
      <c r="EY9" s="38"/>
      <c r="EZ9" s="38"/>
      <c r="FA9" s="38"/>
      <c r="FB9" s="38"/>
      <c r="FC9" s="38"/>
      <c r="FD9" s="38"/>
      <c r="FE9" s="38"/>
      <c r="FF9" s="38"/>
      <c r="FG9" s="38"/>
      <c r="FH9" s="38"/>
      <c r="FI9" s="38"/>
      <c r="FJ9" s="38"/>
      <c r="FK9" s="38"/>
      <c r="FL9" s="38"/>
      <c r="FM9" s="38"/>
      <c r="FN9" s="38"/>
      <c r="FO9" s="38"/>
      <c r="FP9" s="38"/>
      <c r="FQ9" s="38"/>
      <c r="FR9" s="38"/>
      <c r="FS9" s="38"/>
      <c r="FT9" s="38"/>
      <c r="FU9" s="38"/>
      <c r="FV9" s="38"/>
      <c r="FW9" s="38"/>
      <c r="FX9" s="38"/>
      <c r="FY9" s="38"/>
      <c r="FZ9" s="38"/>
      <c r="GA9" s="38"/>
      <c r="GB9" s="38"/>
      <c r="GC9" s="38"/>
      <c r="GD9" s="38"/>
      <c r="GE9" s="38"/>
      <c r="GF9" s="38"/>
      <c r="GG9" s="38"/>
      <c r="GH9" s="38"/>
      <c r="GI9" s="38"/>
      <c r="GJ9" s="38"/>
      <c r="GK9" s="38"/>
      <c r="GL9" s="38"/>
      <c r="GM9" s="38"/>
      <c r="GN9" s="38"/>
      <c r="GO9" s="38"/>
      <c r="GP9" s="38"/>
      <c r="GQ9" s="38"/>
      <c r="GR9" s="38"/>
      <c r="GS9" s="38"/>
      <c r="GT9" s="38"/>
      <c r="GU9" s="38"/>
      <c r="GV9" s="38"/>
      <c r="GW9" s="38"/>
      <c r="GX9" s="38"/>
      <c r="GY9" s="38"/>
      <c r="GZ9" s="38"/>
      <c r="HA9" s="38"/>
      <c r="HB9" s="38"/>
      <c r="HC9" s="38"/>
      <c r="HD9" s="38"/>
      <c r="HE9" s="38"/>
      <c r="HF9" s="38"/>
      <c r="HG9" s="38"/>
      <c r="HH9" s="38"/>
      <c r="HI9" s="38"/>
      <c r="HJ9" s="38"/>
      <c r="HK9" s="38"/>
      <c r="HL9" s="38"/>
      <c r="HM9" s="38"/>
      <c r="HN9" s="38"/>
      <c r="HO9" s="38"/>
      <c r="HP9" s="38"/>
      <c r="HQ9" s="38"/>
      <c r="HR9" s="38"/>
      <c r="HS9" s="38"/>
      <c r="HT9" s="38"/>
      <c r="HU9" s="38"/>
      <c r="HV9" s="38"/>
      <c r="HW9" s="38"/>
      <c r="HX9" s="38"/>
      <c r="HY9" s="38"/>
      <c r="HZ9" s="38"/>
      <c r="IA9" s="38"/>
      <c r="IB9" s="38"/>
      <c r="IC9" s="38"/>
      <c r="ID9" s="38"/>
      <c r="IE9" s="38"/>
      <c r="IF9" s="38"/>
      <c r="IG9" s="38"/>
      <c r="IH9" s="38"/>
      <c r="II9" s="38"/>
      <c r="IJ9" s="38"/>
      <c r="IK9" s="38"/>
      <c r="IL9" s="38"/>
      <c r="IM9" s="38"/>
      <c r="IN9" s="38"/>
      <c r="IO9" s="38"/>
      <c r="IP9" s="38"/>
      <c r="IQ9" s="38"/>
      <c r="IR9" s="38"/>
      <c r="IS9" s="38"/>
      <c r="IT9" s="38"/>
      <c r="IU9" s="38"/>
      <c r="IV9" s="38"/>
      <c r="IW9" s="38"/>
      <c r="IX9" s="38"/>
      <c r="IY9" s="38"/>
      <c r="IZ9" s="38"/>
      <c r="JA9" s="38"/>
      <c r="JB9" s="38"/>
      <c r="JC9" s="38"/>
      <c r="JD9" s="38"/>
      <c r="JE9" s="38"/>
      <c r="JF9" s="38"/>
      <c r="JG9" s="38"/>
      <c r="JH9" s="38"/>
      <c r="JI9" s="38"/>
      <c r="JJ9" s="38"/>
      <c r="JK9" s="38"/>
      <c r="JL9" s="38"/>
      <c r="JM9" s="38"/>
      <c r="JN9" s="38"/>
      <c r="JO9" s="38"/>
      <c r="JP9" s="38"/>
      <c r="JQ9" s="38"/>
      <c r="JR9" s="38"/>
      <c r="JS9" s="38"/>
      <c r="JT9" s="38"/>
      <c r="JU9" s="38"/>
      <c r="JV9" s="38"/>
      <c r="JW9" s="38"/>
      <c r="JX9" s="38"/>
      <c r="JY9" s="38"/>
      <c r="JZ9" s="38"/>
      <c r="KA9" s="38"/>
      <c r="KB9" s="38"/>
      <c r="KC9" s="38"/>
      <c r="KD9" s="38"/>
      <c r="KE9" s="38"/>
      <c r="KF9" s="38"/>
      <c r="KG9" s="38"/>
      <c r="KH9" s="38"/>
      <c r="KI9" s="38"/>
      <c r="KJ9" s="38"/>
      <c r="KK9" s="33"/>
      <c r="KL9" s="33"/>
      <c r="KM9" s="33"/>
      <c r="KN9" s="33"/>
      <c r="KO9" s="33"/>
      <c r="KP9" s="33"/>
      <c r="KQ9" s="33"/>
      <c r="KR9" s="33"/>
      <c r="KS9" s="33"/>
      <c r="KT9" s="33"/>
      <c r="KU9" s="33"/>
      <c r="KV9" s="33"/>
      <c r="KW9" s="33"/>
      <c r="KX9" s="33"/>
      <c r="KY9" s="33"/>
      <c r="KZ9" s="33"/>
      <c r="LA9" s="33"/>
      <c r="LB9" s="33"/>
      <c r="LC9" s="33"/>
      <c r="LD9" s="33"/>
      <c r="LE9" s="33"/>
      <c r="LF9" s="33"/>
      <c r="LG9" s="33"/>
      <c r="LH9" s="33"/>
      <c r="LI9" s="33"/>
      <c r="LJ9" s="33"/>
      <c r="LK9" s="33"/>
      <c r="LL9" s="33"/>
      <c r="LM9" s="33"/>
      <c r="LN9" s="33"/>
      <c r="LO9" s="33"/>
      <c r="LP9" s="33"/>
      <c r="LQ9" s="33"/>
      <c r="LR9" s="33"/>
      <c r="LS9" s="33"/>
      <c r="LT9" s="33"/>
      <c r="LU9" s="33"/>
      <c r="LV9" s="33"/>
      <c r="LW9" s="33"/>
      <c r="LX9" s="33"/>
      <c r="LY9" s="33"/>
      <c r="LZ9" s="33"/>
      <c r="MA9" s="33"/>
      <c r="MB9" s="33"/>
      <c r="MC9" s="33"/>
      <c r="MD9" s="33"/>
      <c r="ME9" s="33"/>
      <c r="MF9" s="33"/>
      <c r="MG9" s="33"/>
      <c r="MH9" s="33"/>
      <c r="MI9" s="33"/>
      <c r="MJ9" s="33"/>
      <c r="MK9" s="33"/>
      <c r="ML9" s="33"/>
      <c r="MM9" s="33"/>
      <c r="MN9" s="33"/>
      <c r="MO9" s="33"/>
      <c r="MP9" s="33"/>
      <c r="MQ9" s="33"/>
      <c r="MR9" s="33"/>
      <c r="MS9" s="33"/>
      <c r="MT9" s="33"/>
      <c r="MU9" s="33"/>
      <c r="MV9" s="33"/>
      <c r="MW9" s="33"/>
      <c r="MX9" s="33"/>
      <c r="MY9" s="33"/>
      <c r="MZ9" s="33"/>
      <c r="NA9" s="33"/>
      <c r="NB9" s="33"/>
      <c r="NC9" s="33"/>
      <c r="ND9" s="33"/>
      <c r="NE9" s="33"/>
      <c r="NF9" s="33"/>
      <c r="NG9" s="33"/>
      <c r="NH9" s="33"/>
      <c r="NI9" s="33"/>
      <c r="NJ9" s="33"/>
      <c r="NK9" s="33"/>
      <c r="NL9" s="33"/>
      <c r="NM9" s="33"/>
      <c r="NN9" s="33"/>
      <c r="NO9" s="33"/>
      <c r="NP9" s="33"/>
      <c r="NQ9" s="33"/>
      <c r="NR9" s="33"/>
      <c r="NS9" s="33"/>
      <c r="NT9" s="33"/>
      <c r="NU9" s="33"/>
      <c r="NV9" s="33"/>
      <c r="NW9" s="33"/>
      <c r="NX9" s="33"/>
      <c r="NY9" s="33"/>
      <c r="NZ9" s="33"/>
      <c r="OA9" s="33"/>
      <c r="OB9" s="33"/>
      <c r="OC9" s="33"/>
      <c r="OD9" s="33"/>
      <c r="OE9" s="33"/>
      <c r="OF9" s="33"/>
      <c r="OG9" s="33"/>
      <c r="OH9" s="33"/>
      <c r="OI9" s="33"/>
      <c r="OJ9" s="33"/>
      <c r="OK9" s="33"/>
      <c r="OL9" s="33"/>
      <c r="OM9" s="33"/>
      <c r="ON9" s="33"/>
      <c r="OO9" s="33"/>
      <c r="OP9" s="33"/>
      <c r="OQ9" s="33"/>
      <c r="OR9" s="33"/>
      <c r="OS9" s="33"/>
      <c r="OT9" s="33"/>
      <c r="OU9" s="33"/>
      <c r="OV9" s="33"/>
      <c r="OW9" s="33"/>
      <c r="OX9" s="33"/>
      <c r="OY9" s="33"/>
      <c r="OZ9" s="33"/>
      <c r="PA9" s="33"/>
      <c r="PB9" s="33"/>
      <c r="PC9" s="33"/>
      <c r="PD9" s="33"/>
      <c r="PE9" s="33"/>
      <c r="PF9" s="33"/>
      <c r="PG9" s="33"/>
      <c r="PH9" s="33"/>
      <c r="PI9" s="33"/>
      <c r="PJ9" s="33"/>
      <c r="PK9" s="33"/>
      <c r="PL9" s="33"/>
      <c r="PM9" s="33"/>
      <c r="PN9" s="33"/>
      <c r="PO9" s="33"/>
      <c r="PP9" s="33"/>
      <c r="PQ9" s="33"/>
      <c r="PR9" s="33"/>
      <c r="PS9" s="33"/>
      <c r="PT9" s="33"/>
      <c r="PU9" s="33"/>
      <c r="PV9" s="33"/>
      <c r="PW9" s="33"/>
      <c r="PX9" s="33"/>
      <c r="PY9" s="33"/>
      <c r="PZ9" s="33"/>
      <c r="QA9" s="33"/>
      <c r="QB9" s="33"/>
      <c r="QC9" s="33"/>
      <c r="QD9" s="33"/>
      <c r="QE9" s="33"/>
      <c r="QF9" s="33"/>
      <c r="QG9" s="33"/>
      <c r="QH9" s="33"/>
      <c r="QI9" s="33"/>
      <c r="QJ9" s="33"/>
      <c r="QK9" s="33"/>
      <c r="QL9" s="33"/>
      <c r="QM9" s="33"/>
      <c r="QN9" s="33"/>
      <c r="QO9" s="33"/>
      <c r="QP9" s="33"/>
      <c r="QQ9" s="33"/>
      <c r="QR9" s="33"/>
      <c r="QS9" s="33"/>
      <c r="QT9" s="33"/>
      <c r="QU9" s="33"/>
      <c r="QV9" s="33"/>
      <c r="QW9" s="33"/>
      <c r="QX9" s="33"/>
      <c r="QY9" s="33"/>
      <c r="QZ9" s="33"/>
      <c r="RA9" s="33"/>
      <c r="RB9" s="33"/>
      <c r="RC9" s="33"/>
      <c r="RD9" s="33"/>
      <c r="RE9" s="33"/>
      <c r="RF9" s="33"/>
      <c r="RG9" s="33"/>
      <c r="RH9" s="33"/>
      <c r="RI9" s="33"/>
      <c r="RJ9" s="33"/>
      <c r="RK9" s="33"/>
      <c r="RL9" s="33"/>
      <c r="RM9" s="33"/>
      <c r="RN9" s="33"/>
      <c r="RO9" s="33"/>
      <c r="RP9" s="33"/>
      <c r="RQ9" s="33"/>
      <c r="RR9" s="33"/>
      <c r="RS9" s="33"/>
      <c r="RT9" s="33"/>
      <c r="RU9" s="33"/>
      <c r="RV9" s="33"/>
      <c r="RW9" s="33"/>
      <c r="RX9" s="33"/>
      <c r="RY9" s="33"/>
      <c r="RZ9" s="33"/>
      <c r="SA9" s="33"/>
      <c r="SB9" s="33"/>
      <c r="SC9" s="33"/>
      <c r="SD9" s="33"/>
      <c r="SE9" s="33"/>
      <c r="SF9" s="33"/>
      <c r="SG9" s="33"/>
      <c r="SH9" s="33"/>
      <c r="SI9" s="33"/>
      <c r="SJ9" s="33"/>
      <c r="SK9" s="33"/>
      <c r="SL9" s="33"/>
      <c r="SM9" s="33"/>
      <c r="SN9" s="33"/>
      <c r="SO9" s="33"/>
      <c r="SP9" s="33"/>
      <c r="SQ9" s="33"/>
      <c r="SR9" s="33"/>
      <c r="SS9" s="33"/>
      <c r="ST9" s="33"/>
      <c r="SU9" s="33"/>
      <c r="SV9" s="33"/>
      <c r="SW9" s="33"/>
      <c r="SX9" s="33"/>
      <c r="SY9" s="33"/>
      <c r="SZ9" s="33"/>
      <c r="TA9" s="33"/>
      <c r="TB9" s="33"/>
      <c r="TC9" s="33"/>
      <c r="TD9" s="33"/>
      <c r="TE9" s="33"/>
      <c r="TF9" s="33"/>
      <c r="TG9" s="33"/>
      <c r="TH9" s="33"/>
      <c r="TI9" s="33"/>
      <c r="TJ9" s="33"/>
      <c r="TK9" s="33"/>
      <c r="TL9" s="33"/>
      <c r="TM9" s="33"/>
      <c r="TN9" s="33"/>
      <c r="TO9" s="33"/>
      <c r="TP9" s="33"/>
      <c r="TQ9" s="33"/>
      <c r="TR9" s="33"/>
      <c r="TS9" s="33"/>
      <c r="TT9" s="33"/>
      <c r="TU9" s="33"/>
      <c r="TV9" s="33"/>
      <c r="TW9" s="33"/>
      <c r="TX9" s="33"/>
      <c r="TY9" s="33"/>
      <c r="TZ9" s="33"/>
      <c r="UA9" s="33"/>
      <c r="UB9" s="33"/>
      <c r="UC9" s="33"/>
      <c r="UD9" s="33"/>
      <c r="UE9" s="33"/>
      <c r="UF9" s="33"/>
      <c r="UG9" s="33"/>
    </row>
    <row r="10" spans="1:553" ht="15" thickBot="1" x14ac:dyDescent="0.4">
      <c r="A10" s="55" t="s">
        <v>180</v>
      </c>
      <c r="B10" s="49">
        <f>SUM(B11:B14)</f>
        <v>178751.79633564479</v>
      </c>
      <c r="C10" s="49">
        <f>SUM(C11:C14)</f>
        <v>166386.68000000002</v>
      </c>
      <c r="D10" s="49">
        <f t="shared" ref="D10:LF10" si="3">SUM(D11:D14)</f>
        <v>232339.56000000003</v>
      </c>
      <c r="E10" s="49">
        <f t="shared" si="3"/>
        <v>215435.98</v>
      </c>
      <c r="F10" s="49">
        <f t="shared" si="3"/>
        <v>261712.03</v>
      </c>
      <c r="G10" s="49">
        <f t="shared" si="3"/>
        <v>256147.05591955598</v>
      </c>
      <c r="H10" s="49">
        <f t="shared" si="3"/>
        <v>261532.80000000002</v>
      </c>
      <c r="I10" s="49">
        <f t="shared" si="3"/>
        <v>262343.89585298178</v>
      </c>
      <c r="J10" s="49">
        <f t="shared" si="3"/>
        <v>239508.33092926492</v>
      </c>
      <c r="K10" s="49">
        <f t="shared" si="3"/>
        <v>249385.38077392502</v>
      </c>
      <c r="L10" s="49">
        <f t="shared" si="3"/>
        <v>0</v>
      </c>
      <c r="M10" s="49">
        <f t="shared" si="3"/>
        <v>0</v>
      </c>
      <c r="N10" s="49">
        <f t="shared" si="3"/>
        <v>0</v>
      </c>
      <c r="O10" s="49">
        <f t="shared" si="3"/>
        <v>0</v>
      </c>
      <c r="P10" s="49">
        <f t="shared" si="3"/>
        <v>0</v>
      </c>
      <c r="Q10" s="49">
        <f t="shared" si="3"/>
        <v>0</v>
      </c>
      <c r="R10" s="49">
        <f t="shared" si="3"/>
        <v>0</v>
      </c>
      <c r="S10" s="49">
        <f t="shared" si="3"/>
        <v>0</v>
      </c>
      <c r="T10" s="49">
        <f t="shared" si="3"/>
        <v>0</v>
      </c>
      <c r="U10" s="49">
        <f t="shared" si="3"/>
        <v>0</v>
      </c>
      <c r="V10" s="49">
        <f t="shared" si="3"/>
        <v>0</v>
      </c>
      <c r="W10" s="49">
        <f t="shared" si="3"/>
        <v>0</v>
      </c>
      <c r="X10" s="49">
        <f t="shared" si="3"/>
        <v>0</v>
      </c>
      <c r="Y10" s="49">
        <f t="shared" si="3"/>
        <v>0</v>
      </c>
      <c r="Z10" s="49">
        <f t="shared" si="3"/>
        <v>0</v>
      </c>
      <c r="AA10" s="49">
        <f t="shared" si="3"/>
        <v>0</v>
      </c>
      <c r="AB10" s="49">
        <f t="shared" si="3"/>
        <v>0</v>
      </c>
      <c r="AC10" s="49">
        <f t="shared" si="3"/>
        <v>0</v>
      </c>
      <c r="AD10" s="49">
        <f t="shared" si="3"/>
        <v>0</v>
      </c>
      <c r="AE10" s="49">
        <f t="shared" si="3"/>
        <v>0</v>
      </c>
      <c r="AF10" s="49">
        <f t="shared" si="3"/>
        <v>0</v>
      </c>
      <c r="AG10" s="49">
        <f t="shared" si="3"/>
        <v>0</v>
      </c>
      <c r="AH10" s="49">
        <f t="shared" si="3"/>
        <v>0</v>
      </c>
      <c r="AI10" s="49">
        <f t="shared" si="3"/>
        <v>0</v>
      </c>
      <c r="AJ10" s="49">
        <f t="shared" si="3"/>
        <v>0</v>
      </c>
      <c r="AK10" s="49">
        <f t="shared" si="3"/>
        <v>0</v>
      </c>
      <c r="AL10" s="49">
        <f t="shared" si="3"/>
        <v>0</v>
      </c>
      <c r="AM10" s="49">
        <f t="shared" si="3"/>
        <v>0</v>
      </c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  <c r="FZ10" s="31"/>
      <c r="GA10" s="31"/>
      <c r="GB10" s="31"/>
      <c r="GC10" s="31"/>
      <c r="GD10" s="31"/>
      <c r="GE10" s="31"/>
      <c r="GF10" s="31"/>
      <c r="GG10" s="31"/>
      <c r="GH10" s="31"/>
      <c r="GI10" s="31"/>
      <c r="GJ10" s="31"/>
      <c r="GK10" s="31"/>
      <c r="GL10" s="31"/>
      <c r="GM10" s="31"/>
      <c r="GN10" s="31"/>
      <c r="GO10" s="31"/>
      <c r="GP10" s="31"/>
      <c r="GQ10" s="31"/>
      <c r="GR10" s="31"/>
      <c r="GS10" s="31"/>
      <c r="GT10" s="31"/>
      <c r="GU10" s="31"/>
      <c r="GV10" s="31"/>
      <c r="GW10" s="31"/>
      <c r="GX10" s="31"/>
      <c r="GY10" s="31"/>
      <c r="GZ10" s="31"/>
      <c r="HA10" s="31"/>
      <c r="HB10" s="31"/>
      <c r="HC10" s="31"/>
      <c r="HD10" s="31"/>
      <c r="HE10" s="31"/>
      <c r="HF10" s="31"/>
      <c r="HG10" s="31"/>
      <c r="HH10" s="31"/>
      <c r="HI10" s="31"/>
      <c r="HJ10" s="31"/>
      <c r="HK10" s="31"/>
      <c r="HL10" s="31"/>
      <c r="HM10" s="31"/>
      <c r="HN10" s="31"/>
      <c r="HO10" s="31"/>
      <c r="HP10" s="31"/>
      <c r="HQ10" s="31"/>
      <c r="HR10" s="31"/>
      <c r="HS10" s="31"/>
      <c r="HT10" s="31"/>
      <c r="HU10" s="31"/>
      <c r="HV10" s="31"/>
      <c r="HW10" s="31"/>
      <c r="HX10" s="31"/>
      <c r="HY10" s="31"/>
      <c r="HZ10" s="31"/>
      <c r="IA10" s="31"/>
      <c r="IB10" s="31"/>
      <c r="IC10" s="31"/>
      <c r="ID10" s="31"/>
      <c r="IE10" s="31"/>
      <c r="IF10" s="31"/>
      <c r="IG10" s="31"/>
      <c r="IH10" s="31"/>
      <c r="II10" s="31"/>
      <c r="IJ10" s="31"/>
      <c r="IK10" s="31"/>
      <c r="IL10" s="31"/>
      <c r="IM10" s="31"/>
      <c r="IN10" s="31"/>
      <c r="IO10" s="31"/>
      <c r="IP10" s="31"/>
      <c r="IQ10" s="31"/>
      <c r="IR10" s="31"/>
      <c r="IS10" s="31"/>
      <c r="IT10" s="31"/>
      <c r="IU10" s="31"/>
      <c r="IV10" s="31"/>
      <c r="IW10" s="31"/>
      <c r="IX10" s="31"/>
      <c r="IY10" s="31"/>
      <c r="IZ10" s="31"/>
      <c r="JA10" s="31"/>
      <c r="JB10" s="31"/>
      <c r="JC10" s="31"/>
      <c r="JD10" s="31"/>
      <c r="JE10" s="31"/>
      <c r="JF10" s="31"/>
      <c r="JG10" s="31"/>
      <c r="JH10" s="31"/>
      <c r="JI10" s="31"/>
      <c r="JJ10" s="31"/>
      <c r="JK10" s="31"/>
      <c r="JL10" s="31"/>
      <c r="JM10" s="31"/>
      <c r="JN10" s="31"/>
      <c r="JO10" s="31"/>
      <c r="JP10" s="31"/>
      <c r="JQ10" s="31"/>
      <c r="JR10" s="31"/>
      <c r="JS10" s="31"/>
      <c r="JT10" s="31"/>
      <c r="JU10" s="31"/>
      <c r="JV10" s="31"/>
      <c r="JW10" s="31"/>
      <c r="JX10" s="31"/>
      <c r="JY10" s="31"/>
      <c r="JZ10" s="31"/>
      <c r="KA10" s="31"/>
      <c r="KB10" s="31"/>
      <c r="KC10" s="31"/>
      <c r="KD10" s="31"/>
      <c r="KE10" s="31"/>
      <c r="KF10" s="31"/>
      <c r="KG10" s="31"/>
      <c r="KH10" s="31"/>
      <c r="KI10" s="31"/>
      <c r="KJ10" s="31"/>
      <c r="KK10" s="31">
        <f t="shared" si="3"/>
        <v>0</v>
      </c>
      <c r="KL10" s="31">
        <f t="shared" si="3"/>
        <v>0</v>
      </c>
      <c r="KM10" s="31">
        <f t="shared" si="3"/>
        <v>0</v>
      </c>
      <c r="KN10" s="31">
        <f t="shared" si="3"/>
        <v>0</v>
      </c>
      <c r="KO10" s="31">
        <f t="shared" si="3"/>
        <v>0</v>
      </c>
      <c r="KP10" s="31">
        <f t="shared" si="3"/>
        <v>0</v>
      </c>
      <c r="KQ10" s="31">
        <f t="shared" si="3"/>
        <v>0</v>
      </c>
      <c r="KR10" s="31">
        <f t="shared" si="3"/>
        <v>0</v>
      </c>
      <c r="KS10" s="31">
        <f t="shared" si="3"/>
        <v>0</v>
      </c>
      <c r="KT10" s="31">
        <f t="shared" si="3"/>
        <v>0</v>
      </c>
      <c r="KU10" s="31">
        <f t="shared" si="3"/>
        <v>0</v>
      </c>
      <c r="KV10" s="31">
        <f t="shared" si="3"/>
        <v>0</v>
      </c>
      <c r="KW10" s="31">
        <f t="shared" si="3"/>
        <v>0</v>
      </c>
      <c r="KX10" s="31">
        <f t="shared" si="3"/>
        <v>0</v>
      </c>
      <c r="KY10" s="31">
        <f t="shared" si="3"/>
        <v>0</v>
      </c>
      <c r="KZ10" s="31">
        <f t="shared" si="3"/>
        <v>0</v>
      </c>
      <c r="LA10" s="31">
        <f t="shared" si="3"/>
        <v>0</v>
      </c>
      <c r="LB10" s="31">
        <f t="shared" si="3"/>
        <v>0</v>
      </c>
      <c r="LC10" s="31">
        <f t="shared" si="3"/>
        <v>0</v>
      </c>
      <c r="LD10" s="31">
        <f t="shared" si="3"/>
        <v>0</v>
      </c>
      <c r="LE10" s="31">
        <f t="shared" si="3"/>
        <v>0</v>
      </c>
      <c r="LF10" s="31">
        <f t="shared" si="3"/>
        <v>0</v>
      </c>
      <c r="LG10" s="31">
        <f t="shared" ref="LG10:NR10" si="4">SUM(LG11:LG14)</f>
        <v>0</v>
      </c>
      <c r="LH10" s="31">
        <f t="shared" si="4"/>
        <v>0</v>
      </c>
      <c r="LI10" s="31">
        <f t="shared" si="4"/>
        <v>0</v>
      </c>
      <c r="LJ10" s="31">
        <f t="shared" si="4"/>
        <v>0</v>
      </c>
      <c r="LK10" s="31">
        <f t="shared" si="4"/>
        <v>0</v>
      </c>
      <c r="LL10" s="31">
        <f t="shared" si="4"/>
        <v>0</v>
      </c>
      <c r="LM10" s="31">
        <f t="shared" si="4"/>
        <v>0</v>
      </c>
      <c r="LN10" s="31">
        <f t="shared" si="4"/>
        <v>0</v>
      </c>
      <c r="LO10" s="31">
        <f t="shared" si="4"/>
        <v>0</v>
      </c>
      <c r="LP10" s="31">
        <f t="shared" si="4"/>
        <v>0</v>
      </c>
      <c r="LQ10" s="31">
        <f t="shared" si="4"/>
        <v>0</v>
      </c>
      <c r="LR10" s="31">
        <f t="shared" si="4"/>
        <v>0</v>
      </c>
      <c r="LS10" s="31">
        <f t="shared" si="4"/>
        <v>0</v>
      </c>
      <c r="LT10" s="31">
        <f t="shared" si="4"/>
        <v>0</v>
      </c>
      <c r="LU10" s="31">
        <f t="shared" si="4"/>
        <v>0</v>
      </c>
      <c r="LV10" s="31">
        <f t="shared" si="4"/>
        <v>0</v>
      </c>
      <c r="LW10" s="31">
        <f t="shared" si="4"/>
        <v>0</v>
      </c>
      <c r="LX10" s="31">
        <f t="shared" si="4"/>
        <v>0</v>
      </c>
      <c r="LY10" s="31">
        <f t="shared" si="4"/>
        <v>0</v>
      </c>
      <c r="LZ10" s="31">
        <f t="shared" si="4"/>
        <v>0</v>
      </c>
      <c r="MA10" s="31">
        <f t="shared" si="4"/>
        <v>0</v>
      </c>
      <c r="MB10" s="31">
        <f t="shared" si="4"/>
        <v>0</v>
      </c>
      <c r="MC10" s="31">
        <f t="shared" si="4"/>
        <v>0</v>
      </c>
      <c r="MD10" s="31">
        <f t="shared" si="4"/>
        <v>0</v>
      </c>
      <c r="ME10" s="31">
        <f t="shared" si="4"/>
        <v>0</v>
      </c>
      <c r="MF10" s="31">
        <f t="shared" si="4"/>
        <v>0</v>
      </c>
      <c r="MG10" s="31">
        <f t="shared" si="4"/>
        <v>0</v>
      </c>
      <c r="MH10" s="31">
        <f t="shared" si="4"/>
        <v>0</v>
      </c>
      <c r="MI10" s="31">
        <f t="shared" si="4"/>
        <v>0</v>
      </c>
      <c r="MJ10" s="31">
        <f t="shared" si="4"/>
        <v>0</v>
      </c>
      <c r="MK10" s="31">
        <f t="shared" si="4"/>
        <v>0</v>
      </c>
      <c r="ML10" s="31">
        <f t="shared" si="4"/>
        <v>0</v>
      </c>
      <c r="MM10" s="31">
        <f t="shared" si="4"/>
        <v>0</v>
      </c>
      <c r="MN10" s="31">
        <f t="shared" si="4"/>
        <v>0</v>
      </c>
      <c r="MO10" s="31">
        <f t="shared" si="4"/>
        <v>0</v>
      </c>
      <c r="MP10" s="31">
        <f t="shared" si="4"/>
        <v>0</v>
      </c>
      <c r="MQ10" s="31">
        <f t="shared" si="4"/>
        <v>0</v>
      </c>
      <c r="MR10" s="31">
        <f t="shared" si="4"/>
        <v>0</v>
      </c>
      <c r="MS10" s="31">
        <f t="shared" si="4"/>
        <v>0</v>
      </c>
      <c r="MT10" s="31">
        <f t="shared" si="4"/>
        <v>0</v>
      </c>
      <c r="MU10" s="31">
        <f t="shared" si="4"/>
        <v>0</v>
      </c>
      <c r="MV10" s="31">
        <f t="shared" si="4"/>
        <v>0</v>
      </c>
      <c r="MW10" s="31">
        <f t="shared" si="4"/>
        <v>0</v>
      </c>
      <c r="MX10" s="31">
        <f t="shared" si="4"/>
        <v>0</v>
      </c>
      <c r="MY10" s="31">
        <f t="shared" si="4"/>
        <v>0</v>
      </c>
      <c r="MZ10" s="31">
        <f t="shared" si="4"/>
        <v>0</v>
      </c>
      <c r="NA10" s="31">
        <f t="shared" si="4"/>
        <v>0</v>
      </c>
      <c r="NB10" s="31">
        <f t="shared" si="4"/>
        <v>0</v>
      </c>
      <c r="NC10" s="31">
        <f t="shared" si="4"/>
        <v>0</v>
      </c>
      <c r="ND10" s="31">
        <f t="shared" si="4"/>
        <v>0</v>
      </c>
      <c r="NE10" s="31">
        <f t="shared" si="4"/>
        <v>0</v>
      </c>
      <c r="NF10" s="31">
        <f t="shared" si="4"/>
        <v>0</v>
      </c>
      <c r="NG10" s="31">
        <f t="shared" si="4"/>
        <v>0</v>
      </c>
      <c r="NH10" s="31">
        <f t="shared" si="4"/>
        <v>0</v>
      </c>
      <c r="NI10" s="31">
        <f t="shared" si="4"/>
        <v>0</v>
      </c>
      <c r="NJ10" s="31">
        <f t="shared" si="4"/>
        <v>0</v>
      </c>
      <c r="NK10" s="31">
        <f t="shared" si="4"/>
        <v>0</v>
      </c>
      <c r="NL10" s="31">
        <f t="shared" si="4"/>
        <v>0</v>
      </c>
      <c r="NM10" s="31">
        <f t="shared" si="4"/>
        <v>0</v>
      </c>
      <c r="NN10" s="31">
        <f t="shared" si="4"/>
        <v>0</v>
      </c>
      <c r="NO10" s="31">
        <f t="shared" si="4"/>
        <v>0</v>
      </c>
      <c r="NP10" s="31">
        <f t="shared" si="4"/>
        <v>0</v>
      </c>
      <c r="NQ10" s="31">
        <f t="shared" si="4"/>
        <v>0</v>
      </c>
      <c r="NR10" s="31">
        <f t="shared" si="4"/>
        <v>0</v>
      </c>
      <c r="NS10" s="31">
        <f t="shared" ref="NS10:QD10" si="5">SUM(NS11:NS14)</f>
        <v>0</v>
      </c>
      <c r="NT10" s="31">
        <f t="shared" si="5"/>
        <v>0</v>
      </c>
      <c r="NU10" s="31">
        <f t="shared" si="5"/>
        <v>0</v>
      </c>
      <c r="NV10" s="31">
        <f t="shared" si="5"/>
        <v>0</v>
      </c>
      <c r="NW10" s="31">
        <f t="shared" si="5"/>
        <v>0</v>
      </c>
      <c r="NX10" s="31">
        <f t="shared" si="5"/>
        <v>0</v>
      </c>
      <c r="NY10" s="31">
        <f t="shared" si="5"/>
        <v>0</v>
      </c>
      <c r="NZ10" s="31">
        <f t="shared" si="5"/>
        <v>0</v>
      </c>
      <c r="OA10" s="31">
        <f t="shared" si="5"/>
        <v>0</v>
      </c>
      <c r="OB10" s="31">
        <f t="shared" si="5"/>
        <v>0</v>
      </c>
      <c r="OC10" s="31">
        <f t="shared" si="5"/>
        <v>0</v>
      </c>
      <c r="OD10" s="31">
        <f t="shared" si="5"/>
        <v>0</v>
      </c>
      <c r="OE10" s="31">
        <f t="shared" si="5"/>
        <v>0</v>
      </c>
      <c r="OF10" s="31">
        <f t="shared" si="5"/>
        <v>0</v>
      </c>
      <c r="OG10" s="31">
        <f t="shared" si="5"/>
        <v>0</v>
      </c>
      <c r="OH10" s="31">
        <f t="shared" si="5"/>
        <v>0</v>
      </c>
      <c r="OI10" s="31">
        <f t="shared" si="5"/>
        <v>0</v>
      </c>
      <c r="OJ10" s="31">
        <f t="shared" si="5"/>
        <v>0</v>
      </c>
      <c r="OK10" s="31">
        <f t="shared" si="5"/>
        <v>0</v>
      </c>
      <c r="OL10" s="31">
        <f t="shared" si="5"/>
        <v>0</v>
      </c>
      <c r="OM10" s="31">
        <f t="shared" si="5"/>
        <v>0</v>
      </c>
      <c r="ON10" s="31">
        <f t="shared" si="5"/>
        <v>0</v>
      </c>
      <c r="OO10" s="31">
        <f t="shared" si="5"/>
        <v>0</v>
      </c>
      <c r="OP10" s="31">
        <f t="shared" si="5"/>
        <v>0</v>
      </c>
      <c r="OQ10" s="31">
        <f t="shared" si="5"/>
        <v>0</v>
      </c>
      <c r="OR10" s="31">
        <f t="shared" si="5"/>
        <v>0</v>
      </c>
      <c r="OS10" s="31">
        <f t="shared" si="5"/>
        <v>0</v>
      </c>
      <c r="OT10" s="31">
        <f t="shared" si="5"/>
        <v>0</v>
      </c>
      <c r="OU10" s="31">
        <f t="shared" si="5"/>
        <v>0</v>
      </c>
      <c r="OV10" s="31">
        <f t="shared" si="5"/>
        <v>0</v>
      </c>
      <c r="OW10" s="31">
        <f t="shared" si="5"/>
        <v>0</v>
      </c>
      <c r="OX10" s="31">
        <f t="shared" si="5"/>
        <v>0</v>
      </c>
      <c r="OY10" s="31">
        <f t="shared" si="5"/>
        <v>0</v>
      </c>
      <c r="OZ10" s="31">
        <f t="shared" si="5"/>
        <v>0</v>
      </c>
      <c r="PA10" s="31">
        <f t="shared" si="5"/>
        <v>0</v>
      </c>
      <c r="PB10" s="31">
        <f t="shared" si="5"/>
        <v>0</v>
      </c>
      <c r="PC10" s="31">
        <f t="shared" si="5"/>
        <v>0</v>
      </c>
      <c r="PD10" s="31">
        <f t="shared" si="5"/>
        <v>0</v>
      </c>
      <c r="PE10" s="31">
        <f t="shared" si="5"/>
        <v>0</v>
      </c>
      <c r="PF10" s="31">
        <f t="shared" si="5"/>
        <v>0</v>
      </c>
      <c r="PG10" s="31">
        <f t="shared" si="5"/>
        <v>0</v>
      </c>
      <c r="PH10" s="31">
        <f t="shared" si="5"/>
        <v>0</v>
      </c>
      <c r="PI10" s="31">
        <f t="shared" si="5"/>
        <v>0</v>
      </c>
      <c r="PJ10" s="31">
        <f t="shared" si="5"/>
        <v>0</v>
      </c>
      <c r="PK10" s="31">
        <f t="shared" si="5"/>
        <v>0</v>
      </c>
      <c r="PL10" s="31">
        <f t="shared" si="5"/>
        <v>0</v>
      </c>
      <c r="PM10" s="31">
        <f t="shared" si="5"/>
        <v>0</v>
      </c>
      <c r="PN10" s="31">
        <f t="shared" si="5"/>
        <v>0</v>
      </c>
      <c r="PO10" s="31">
        <f t="shared" si="5"/>
        <v>0</v>
      </c>
      <c r="PP10" s="31">
        <f t="shared" si="5"/>
        <v>0</v>
      </c>
      <c r="PQ10" s="31">
        <f t="shared" si="5"/>
        <v>0</v>
      </c>
      <c r="PR10" s="31">
        <f t="shared" si="5"/>
        <v>0</v>
      </c>
      <c r="PS10" s="31">
        <f t="shared" si="5"/>
        <v>0</v>
      </c>
      <c r="PT10" s="31">
        <f t="shared" si="5"/>
        <v>0</v>
      </c>
      <c r="PU10" s="31">
        <f t="shared" si="5"/>
        <v>0</v>
      </c>
      <c r="PV10" s="31">
        <f t="shared" si="5"/>
        <v>0</v>
      </c>
      <c r="PW10" s="31">
        <f t="shared" si="5"/>
        <v>0</v>
      </c>
      <c r="PX10" s="31">
        <f t="shared" si="5"/>
        <v>0</v>
      </c>
      <c r="PY10" s="31">
        <f t="shared" si="5"/>
        <v>0</v>
      </c>
      <c r="PZ10" s="31">
        <f t="shared" si="5"/>
        <v>0</v>
      </c>
      <c r="QA10" s="31">
        <f t="shared" si="5"/>
        <v>0</v>
      </c>
      <c r="QB10" s="31">
        <f t="shared" si="5"/>
        <v>0</v>
      </c>
      <c r="QC10" s="31">
        <f t="shared" si="5"/>
        <v>0</v>
      </c>
      <c r="QD10" s="31">
        <f t="shared" si="5"/>
        <v>0</v>
      </c>
      <c r="QE10" s="31">
        <f t="shared" ref="QE10:SP10" si="6">SUM(QE11:QE14)</f>
        <v>0</v>
      </c>
      <c r="QF10" s="31">
        <f t="shared" si="6"/>
        <v>0</v>
      </c>
      <c r="QG10" s="31">
        <f t="shared" si="6"/>
        <v>0</v>
      </c>
      <c r="QH10" s="31">
        <f t="shared" si="6"/>
        <v>0</v>
      </c>
      <c r="QI10" s="31">
        <f t="shared" si="6"/>
        <v>0</v>
      </c>
      <c r="QJ10" s="31">
        <f t="shared" si="6"/>
        <v>0</v>
      </c>
      <c r="QK10" s="31">
        <f t="shared" si="6"/>
        <v>0</v>
      </c>
      <c r="QL10" s="31">
        <f t="shared" si="6"/>
        <v>0</v>
      </c>
      <c r="QM10" s="31">
        <f t="shared" si="6"/>
        <v>0</v>
      </c>
      <c r="QN10" s="31">
        <f t="shared" si="6"/>
        <v>0</v>
      </c>
      <c r="QO10" s="31">
        <f t="shared" si="6"/>
        <v>0</v>
      </c>
      <c r="QP10" s="31">
        <f t="shared" si="6"/>
        <v>0</v>
      </c>
      <c r="QQ10" s="31">
        <f t="shared" si="6"/>
        <v>0</v>
      </c>
      <c r="QR10" s="31">
        <f t="shared" si="6"/>
        <v>0</v>
      </c>
      <c r="QS10" s="31">
        <f t="shared" si="6"/>
        <v>0</v>
      </c>
      <c r="QT10" s="31">
        <f t="shared" si="6"/>
        <v>0</v>
      </c>
      <c r="QU10" s="31">
        <f t="shared" si="6"/>
        <v>0</v>
      </c>
      <c r="QV10" s="31">
        <f t="shared" si="6"/>
        <v>0</v>
      </c>
      <c r="QW10" s="31">
        <f t="shared" si="6"/>
        <v>0</v>
      </c>
      <c r="QX10" s="31">
        <f t="shared" si="6"/>
        <v>0</v>
      </c>
      <c r="QY10" s="31">
        <f t="shared" si="6"/>
        <v>0</v>
      </c>
      <c r="QZ10" s="31">
        <f t="shared" si="6"/>
        <v>0</v>
      </c>
      <c r="RA10" s="31">
        <f t="shared" si="6"/>
        <v>0</v>
      </c>
      <c r="RB10" s="31">
        <f t="shared" si="6"/>
        <v>0</v>
      </c>
      <c r="RC10" s="31">
        <f t="shared" si="6"/>
        <v>0</v>
      </c>
      <c r="RD10" s="31">
        <f t="shared" si="6"/>
        <v>0</v>
      </c>
      <c r="RE10" s="31">
        <f t="shared" si="6"/>
        <v>0</v>
      </c>
      <c r="RF10" s="31">
        <f t="shared" si="6"/>
        <v>0</v>
      </c>
      <c r="RG10" s="31">
        <f t="shared" si="6"/>
        <v>0</v>
      </c>
      <c r="RH10" s="31">
        <f t="shared" si="6"/>
        <v>0</v>
      </c>
      <c r="RI10" s="31">
        <f t="shared" si="6"/>
        <v>0</v>
      </c>
      <c r="RJ10" s="31">
        <f t="shared" si="6"/>
        <v>0</v>
      </c>
      <c r="RK10" s="31">
        <f t="shared" si="6"/>
        <v>0</v>
      </c>
      <c r="RL10" s="31">
        <f t="shared" si="6"/>
        <v>0</v>
      </c>
      <c r="RM10" s="31">
        <f t="shared" si="6"/>
        <v>0</v>
      </c>
      <c r="RN10" s="31">
        <f t="shared" si="6"/>
        <v>0</v>
      </c>
      <c r="RO10" s="31">
        <f t="shared" si="6"/>
        <v>0</v>
      </c>
      <c r="RP10" s="31">
        <f t="shared" si="6"/>
        <v>0</v>
      </c>
      <c r="RQ10" s="31">
        <f t="shared" si="6"/>
        <v>0</v>
      </c>
      <c r="RR10" s="31">
        <f t="shared" si="6"/>
        <v>0</v>
      </c>
      <c r="RS10" s="31">
        <f t="shared" si="6"/>
        <v>0</v>
      </c>
      <c r="RT10" s="31">
        <f t="shared" si="6"/>
        <v>0</v>
      </c>
      <c r="RU10" s="31">
        <f t="shared" si="6"/>
        <v>0</v>
      </c>
      <c r="RV10" s="31">
        <f t="shared" si="6"/>
        <v>0</v>
      </c>
      <c r="RW10" s="31">
        <f t="shared" si="6"/>
        <v>0</v>
      </c>
      <c r="RX10" s="31">
        <f t="shared" si="6"/>
        <v>0</v>
      </c>
      <c r="RY10" s="31">
        <f t="shared" si="6"/>
        <v>0</v>
      </c>
      <c r="RZ10" s="31">
        <f t="shared" si="6"/>
        <v>0</v>
      </c>
      <c r="SA10" s="31">
        <f t="shared" si="6"/>
        <v>0</v>
      </c>
      <c r="SB10" s="31">
        <f t="shared" si="6"/>
        <v>0</v>
      </c>
      <c r="SC10" s="31">
        <f t="shared" si="6"/>
        <v>0</v>
      </c>
      <c r="SD10" s="31">
        <f t="shared" si="6"/>
        <v>0</v>
      </c>
      <c r="SE10" s="31">
        <f t="shared" si="6"/>
        <v>0</v>
      </c>
      <c r="SF10" s="31">
        <f t="shared" si="6"/>
        <v>0</v>
      </c>
      <c r="SG10" s="31">
        <f t="shared" si="6"/>
        <v>0</v>
      </c>
      <c r="SH10" s="31">
        <f t="shared" si="6"/>
        <v>0</v>
      </c>
      <c r="SI10" s="31">
        <f t="shared" si="6"/>
        <v>0</v>
      </c>
      <c r="SJ10" s="31">
        <f t="shared" si="6"/>
        <v>0</v>
      </c>
      <c r="SK10" s="31">
        <f t="shared" si="6"/>
        <v>0</v>
      </c>
      <c r="SL10" s="31">
        <f t="shared" si="6"/>
        <v>0</v>
      </c>
      <c r="SM10" s="31">
        <f t="shared" si="6"/>
        <v>0</v>
      </c>
      <c r="SN10" s="31">
        <f t="shared" si="6"/>
        <v>0</v>
      </c>
      <c r="SO10" s="31">
        <f t="shared" si="6"/>
        <v>0</v>
      </c>
      <c r="SP10" s="31">
        <f t="shared" si="6"/>
        <v>0</v>
      </c>
      <c r="SQ10" s="31">
        <f t="shared" ref="SQ10:UG10" si="7">SUM(SQ11:SQ14)</f>
        <v>0</v>
      </c>
      <c r="SR10" s="31">
        <f t="shared" si="7"/>
        <v>0</v>
      </c>
      <c r="SS10" s="31">
        <f t="shared" si="7"/>
        <v>0</v>
      </c>
      <c r="ST10" s="31">
        <f t="shared" si="7"/>
        <v>0</v>
      </c>
      <c r="SU10" s="31">
        <f t="shared" si="7"/>
        <v>0</v>
      </c>
      <c r="SV10" s="31">
        <f t="shared" si="7"/>
        <v>0</v>
      </c>
      <c r="SW10" s="31">
        <f t="shared" si="7"/>
        <v>0</v>
      </c>
      <c r="SX10" s="31">
        <f t="shared" si="7"/>
        <v>0</v>
      </c>
      <c r="SY10" s="31">
        <f t="shared" si="7"/>
        <v>0</v>
      </c>
      <c r="SZ10" s="31">
        <f t="shared" si="7"/>
        <v>0</v>
      </c>
      <c r="TA10" s="31">
        <f t="shared" si="7"/>
        <v>0</v>
      </c>
      <c r="TB10" s="31">
        <f t="shared" si="7"/>
        <v>0</v>
      </c>
      <c r="TC10" s="31">
        <f t="shared" si="7"/>
        <v>0</v>
      </c>
      <c r="TD10" s="31">
        <f t="shared" si="7"/>
        <v>0</v>
      </c>
      <c r="TE10" s="31">
        <f t="shared" si="7"/>
        <v>0</v>
      </c>
      <c r="TF10" s="31">
        <f t="shared" si="7"/>
        <v>0</v>
      </c>
      <c r="TG10" s="31">
        <f t="shared" si="7"/>
        <v>0</v>
      </c>
      <c r="TH10" s="31">
        <f t="shared" si="7"/>
        <v>0</v>
      </c>
      <c r="TI10" s="31">
        <f t="shared" si="7"/>
        <v>0</v>
      </c>
      <c r="TJ10" s="31">
        <f t="shared" si="7"/>
        <v>0</v>
      </c>
      <c r="TK10" s="31">
        <f t="shared" si="7"/>
        <v>0</v>
      </c>
      <c r="TL10" s="31">
        <f t="shared" si="7"/>
        <v>0</v>
      </c>
      <c r="TM10" s="31">
        <f t="shared" si="7"/>
        <v>0</v>
      </c>
      <c r="TN10" s="31">
        <f t="shared" si="7"/>
        <v>0</v>
      </c>
      <c r="TO10" s="31">
        <f t="shared" si="7"/>
        <v>0</v>
      </c>
      <c r="TP10" s="31">
        <f t="shared" si="7"/>
        <v>0</v>
      </c>
      <c r="TQ10" s="31">
        <f t="shared" si="7"/>
        <v>0</v>
      </c>
      <c r="TR10" s="31">
        <f t="shared" si="7"/>
        <v>0</v>
      </c>
      <c r="TS10" s="31">
        <f t="shared" si="7"/>
        <v>0</v>
      </c>
      <c r="TT10" s="31">
        <f t="shared" si="7"/>
        <v>0</v>
      </c>
      <c r="TU10" s="31">
        <f t="shared" si="7"/>
        <v>0</v>
      </c>
      <c r="TV10" s="31">
        <f t="shared" si="7"/>
        <v>0</v>
      </c>
      <c r="TW10" s="31">
        <f t="shared" si="7"/>
        <v>0</v>
      </c>
      <c r="TX10" s="31">
        <f t="shared" si="7"/>
        <v>0</v>
      </c>
      <c r="TY10" s="31">
        <f t="shared" si="7"/>
        <v>0</v>
      </c>
      <c r="TZ10" s="31">
        <f t="shared" si="7"/>
        <v>0</v>
      </c>
      <c r="UA10" s="31">
        <f t="shared" si="7"/>
        <v>0</v>
      </c>
      <c r="UB10" s="31">
        <f t="shared" si="7"/>
        <v>0</v>
      </c>
      <c r="UC10" s="31">
        <f t="shared" si="7"/>
        <v>0</v>
      </c>
      <c r="UD10" s="31">
        <f t="shared" si="7"/>
        <v>0</v>
      </c>
      <c r="UE10" s="31">
        <f t="shared" si="7"/>
        <v>0</v>
      </c>
      <c r="UF10" s="31">
        <f t="shared" si="7"/>
        <v>0</v>
      </c>
      <c r="UG10" s="31">
        <f t="shared" si="7"/>
        <v>0</v>
      </c>
    </row>
    <row r="11" spans="1:553" ht="15" thickTop="1" x14ac:dyDescent="0.35">
      <c r="A11" s="57" t="s">
        <v>258</v>
      </c>
      <c r="B11" s="58">
        <v>171554.08675728142</v>
      </c>
      <c r="C11" s="58">
        <v>160920.92000000001</v>
      </c>
      <c r="D11" s="58">
        <v>215992.85</v>
      </c>
      <c r="E11" s="58">
        <v>199478.23</v>
      </c>
      <c r="F11" s="58">
        <v>228264.76</v>
      </c>
      <c r="G11" s="58">
        <v>224675.0461553396</v>
      </c>
      <c r="H11" s="58">
        <v>223893.44</v>
      </c>
      <c r="I11" s="58">
        <v>230900.46347850189</v>
      </c>
      <c r="J11" s="58">
        <v>201294.79598058254</v>
      </c>
      <c r="K11" s="58">
        <v>202072.51261026342</v>
      </c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</row>
    <row r="12" spans="1:553" x14ac:dyDescent="0.35">
      <c r="A12" s="29" t="s">
        <v>257</v>
      </c>
      <c r="B12" s="50">
        <v>1850.369578363383</v>
      </c>
      <c r="C12" s="50">
        <v>4187.66</v>
      </c>
      <c r="D12" s="50">
        <v>5299.26</v>
      </c>
      <c r="E12" s="50">
        <v>4444</v>
      </c>
      <c r="F12" s="50">
        <v>20436.599999999999</v>
      </c>
      <c r="G12" s="50">
        <v>22591.371195561715</v>
      </c>
      <c r="H12" s="50">
        <v>23607.25</v>
      </c>
      <c r="I12" s="50">
        <v>12901.97129819695</v>
      </c>
      <c r="J12" s="50">
        <v>21969.587522884885</v>
      </c>
      <c r="K12" s="50">
        <v>15474.861936199721</v>
      </c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</row>
    <row r="13" spans="1:553" x14ac:dyDescent="0.35">
      <c r="A13" s="29" t="s">
        <v>256</v>
      </c>
      <c r="B13" s="50">
        <v>274</v>
      </c>
      <c r="C13" s="50">
        <v>85.44</v>
      </c>
      <c r="D13" s="50">
        <v>85.44</v>
      </c>
      <c r="E13" s="50">
        <v>85.77</v>
      </c>
      <c r="F13" s="50">
        <v>85.77</v>
      </c>
      <c r="G13" s="50">
        <v>59.625464632454921</v>
      </c>
      <c r="H13" s="50">
        <v>59.63</v>
      </c>
      <c r="I13" s="50">
        <v>59.806019417475724</v>
      </c>
      <c r="J13" s="50">
        <v>59.806019417475724</v>
      </c>
      <c r="K13" s="50">
        <v>407.15162274618586</v>
      </c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</row>
    <row r="14" spans="1:553" x14ac:dyDescent="0.35">
      <c r="A14" s="40" t="s">
        <v>409</v>
      </c>
      <c r="B14" s="59">
        <v>5073.34</v>
      </c>
      <c r="C14" s="59">
        <v>1192.6600000000001</v>
      </c>
      <c r="D14" s="59">
        <v>10962.01</v>
      </c>
      <c r="E14" s="59">
        <v>11427.98</v>
      </c>
      <c r="F14" s="59">
        <v>12924.9</v>
      </c>
      <c r="G14" s="59">
        <v>8821.0131040221968</v>
      </c>
      <c r="H14" s="59">
        <v>13972.48</v>
      </c>
      <c r="I14" s="59">
        <v>18481.655056865467</v>
      </c>
      <c r="J14" s="59">
        <v>16184.141406380018</v>
      </c>
      <c r="K14" s="59">
        <v>31430.854604715681</v>
      </c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</row>
    <row r="15" spans="1:553" x14ac:dyDescent="0.35">
      <c r="A15" s="13"/>
      <c r="B15" s="22"/>
      <c r="C15" s="22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</row>
    <row r="16" spans="1:553" x14ac:dyDescent="0.35">
      <c r="B16" s="17"/>
      <c r="C16" s="17"/>
      <c r="D16" s="17"/>
      <c r="F16" s="22"/>
    </row>
    <row r="17" spans="1:553" x14ac:dyDescent="0.35">
      <c r="A17" s="17"/>
      <c r="B17" s="17"/>
      <c r="C17" s="17"/>
      <c r="D17" s="17"/>
      <c r="F17" s="22"/>
    </row>
    <row r="18" spans="1:553" x14ac:dyDescent="0.35">
      <c r="A18" s="17"/>
      <c r="B18" s="17"/>
      <c r="C18" s="17"/>
      <c r="D18" s="19"/>
      <c r="F18" s="22"/>
    </row>
    <row r="19" spans="1:553" x14ac:dyDescent="0.35">
      <c r="A19" s="13"/>
    </row>
    <row r="20" spans="1:553" x14ac:dyDescent="0.35">
      <c r="A20" s="13"/>
    </row>
    <row r="21" spans="1:553" x14ac:dyDescent="0.35">
      <c r="A21" s="13"/>
    </row>
    <row r="22" spans="1:553" x14ac:dyDescent="0.35">
      <c r="A22" s="13"/>
      <c r="UG22" s="56"/>
    </row>
    <row r="25" spans="1:553" x14ac:dyDescent="0.35">
      <c r="J25" s="68"/>
    </row>
  </sheetData>
  <mergeCells count="7">
    <mergeCell ref="A6:B6"/>
    <mergeCell ref="A7:B7"/>
    <mergeCell ref="C1:F1"/>
    <mergeCell ref="D2:F2"/>
    <mergeCell ref="D3:F3"/>
    <mergeCell ref="D4:F4"/>
    <mergeCell ref="D5:F5"/>
  </mergeCells>
  <conditionalFormatting sqref="C6:AM6">
    <cfRule type="cellIs" dxfId="66" priority="122" operator="lessThan">
      <formula>0</formula>
    </cfRule>
    <cfRule type="cellIs" dxfId="65" priority="123" operator="greaterThan">
      <formula>0</formula>
    </cfRule>
    <cfRule type="cellIs" dxfId="64" priority="124" operator="equal">
      <formula>0</formula>
    </cfRule>
  </conditionalFormatting>
  <conditionalFormatting sqref="C7:AM7">
    <cfRule type="cellIs" dxfId="63" priority="113" operator="greaterThan">
      <formula>0</formula>
    </cfRule>
    <cfRule type="cellIs" dxfId="62" priority="114" operator="lessThan">
      <formula>0</formula>
    </cfRule>
    <cfRule type="cellIs" dxfId="61" priority="115" operator="equal">
      <formula>0</formula>
    </cfRule>
  </conditionalFormatting>
  <conditionalFormatting sqref="B11">
    <cfRule type="cellIs" dxfId="60" priority="110" operator="lessThan">
      <formula>B11</formula>
    </cfRule>
  </conditionalFormatting>
  <conditionalFormatting sqref="C11">
    <cfRule type="cellIs" dxfId="59" priority="107" operator="greaterThan">
      <formula>"B11"</formula>
    </cfRule>
    <cfRule type="cellIs" dxfId="58" priority="108" operator="lessThan">
      <formula>"B11"</formula>
    </cfRule>
    <cfRule type="cellIs" dxfId="57" priority="109" operator="equal">
      <formula>"B11"</formula>
    </cfRule>
  </conditionalFormatting>
  <conditionalFormatting sqref="C11:C12">
    <cfRule type="cellIs" dxfId="56" priority="138" operator="equal">
      <formula>B12</formula>
    </cfRule>
    <cfRule type="cellIs" dxfId="55" priority="139" operator="greaterThan">
      <formula>B12</formula>
    </cfRule>
    <cfRule type="cellIs" dxfId="54" priority="140" operator="lessThan">
      <formula>B12</formula>
    </cfRule>
  </conditionalFormatting>
  <conditionalFormatting sqref="C13">
    <cfRule type="cellIs" dxfId="53" priority="128" operator="equal">
      <formula>B13</formula>
    </cfRule>
    <cfRule type="cellIs" dxfId="52" priority="129" operator="lessThan">
      <formula>B13</formula>
    </cfRule>
    <cfRule type="cellIs" dxfId="51" priority="130" operator="greaterThan">
      <formula>B13</formula>
    </cfRule>
  </conditionalFormatting>
  <conditionalFormatting sqref="C14">
    <cfRule type="cellIs" dxfId="50" priority="125" operator="lessThan">
      <formula>B14</formula>
    </cfRule>
    <cfRule type="cellIs" dxfId="49" priority="126" operator="equal">
      <formula>B14</formula>
    </cfRule>
    <cfRule type="cellIs" dxfId="48" priority="127" operator="greaterThan">
      <formula>B14</formula>
    </cfRule>
  </conditionalFormatting>
  <conditionalFormatting sqref="D11">
    <cfRule type="cellIs" dxfId="47" priority="25" operator="greaterThan">
      <formula>"B11"</formula>
    </cfRule>
    <cfRule type="cellIs" dxfId="46" priority="26" operator="lessThan">
      <formula>"B11"</formula>
    </cfRule>
    <cfRule type="cellIs" dxfId="45" priority="27" operator="equal">
      <formula>"B11"</formula>
    </cfRule>
  </conditionalFormatting>
  <conditionalFormatting sqref="D11:D12">
    <cfRule type="cellIs" dxfId="44" priority="34" operator="equal">
      <formula>C12</formula>
    </cfRule>
    <cfRule type="cellIs" dxfId="43" priority="35" operator="greaterThan">
      <formula>C12</formula>
    </cfRule>
    <cfRule type="cellIs" dxfId="42" priority="36" operator="lessThan">
      <formula>C12</formula>
    </cfRule>
  </conditionalFormatting>
  <conditionalFormatting sqref="D13">
    <cfRule type="cellIs" dxfId="41" priority="31" operator="equal">
      <formula>C13</formula>
    </cfRule>
    <cfRule type="cellIs" dxfId="40" priority="32" operator="lessThan">
      <formula>C13</formula>
    </cfRule>
    <cfRule type="cellIs" dxfId="39" priority="33" operator="greaterThan">
      <formula>C13</formula>
    </cfRule>
  </conditionalFormatting>
  <conditionalFormatting sqref="D14">
    <cfRule type="cellIs" dxfId="38" priority="28" operator="lessThan">
      <formula>C14</formula>
    </cfRule>
    <cfRule type="cellIs" dxfId="37" priority="29" operator="equal">
      <formula>C14</formula>
    </cfRule>
    <cfRule type="cellIs" dxfId="36" priority="30" operator="greaterThan">
      <formula>C14</formula>
    </cfRule>
  </conditionalFormatting>
  <conditionalFormatting sqref="E11">
    <cfRule type="cellIs" dxfId="35" priority="37" operator="greaterThan">
      <formula>"D11"</formula>
    </cfRule>
    <cfRule type="cellIs" dxfId="34" priority="38" operator="lessThan">
      <formula>"D11"</formula>
    </cfRule>
    <cfRule type="cellIs" dxfId="33" priority="39" operator="equal">
      <formula>"D11"</formula>
    </cfRule>
  </conditionalFormatting>
  <conditionalFormatting sqref="E14">
    <cfRule type="cellIs" dxfId="32" priority="40" operator="lessThan">
      <formula>D14</formula>
    </cfRule>
    <cfRule type="cellIs" dxfId="31" priority="41" operator="equal">
      <formula>D14</formula>
    </cfRule>
    <cfRule type="cellIs" dxfId="30" priority="42" operator="greaterThan">
      <formula>D14</formula>
    </cfRule>
  </conditionalFormatting>
  <conditionalFormatting sqref="E13">
    <cfRule type="cellIs" dxfId="29" priority="43" operator="equal">
      <formula>D13</formula>
    </cfRule>
    <cfRule type="cellIs" dxfId="28" priority="44" operator="lessThan">
      <formula>D13</formula>
    </cfRule>
    <cfRule type="cellIs" dxfId="27" priority="45" operator="greaterThan">
      <formula>D13</formula>
    </cfRule>
  </conditionalFormatting>
  <conditionalFormatting sqref="E12">
    <cfRule type="cellIs" dxfId="26" priority="46" operator="equal">
      <formula>D13</formula>
    </cfRule>
    <cfRule type="cellIs" dxfId="25" priority="47" operator="greaterThan">
      <formula>D13</formula>
    </cfRule>
    <cfRule type="cellIs" dxfId="24" priority="48" operator="lessThan">
      <formula>D13</formula>
    </cfRule>
  </conditionalFormatting>
  <conditionalFormatting sqref="F11">
    <cfRule type="cellIs" dxfId="23" priority="13" operator="greaterThan">
      <formula>"E11"</formula>
    </cfRule>
    <cfRule type="cellIs" dxfId="22" priority="14" operator="lessThan">
      <formula>"E11"</formula>
    </cfRule>
    <cfRule type="cellIs" dxfId="21" priority="15" operator="equal">
      <formula>"E11"</formula>
    </cfRule>
  </conditionalFormatting>
  <conditionalFormatting sqref="F14">
    <cfRule type="cellIs" dxfId="20" priority="16" operator="lessThan">
      <formula>E14</formula>
    </cfRule>
    <cfRule type="cellIs" dxfId="19" priority="17" operator="equal">
      <formula>E14</formula>
    </cfRule>
    <cfRule type="cellIs" dxfId="18" priority="18" operator="greaterThan">
      <formula>E14</formula>
    </cfRule>
  </conditionalFormatting>
  <conditionalFormatting sqref="F13">
    <cfRule type="cellIs" dxfId="17" priority="19" operator="equal">
      <formula>E13</formula>
    </cfRule>
    <cfRule type="cellIs" dxfId="16" priority="20" operator="lessThan">
      <formula>E13</formula>
    </cfRule>
    <cfRule type="cellIs" dxfId="15" priority="21" operator="greaterThan">
      <formula>E13</formula>
    </cfRule>
  </conditionalFormatting>
  <conditionalFormatting sqref="F12">
    <cfRule type="cellIs" dxfId="14" priority="22" operator="equal">
      <formula>E13</formula>
    </cfRule>
    <cfRule type="cellIs" dxfId="13" priority="23" operator="greaterThan">
      <formula>E13</formula>
    </cfRule>
    <cfRule type="cellIs" dxfId="12" priority="24" operator="lessThan">
      <formula>E13</formula>
    </cfRule>
  </conditionalFormatting>
  <conditionalFormatting sqref="G11:AM11">
    <cfRule type="cellIs" dxfId="11" priority="1" operator="greaterThan">
      <formula>"J11"</formula>
    </cfRule>
    <cfRule type="cellIs" dxfId="10" priority="2" operator="lessThan">
      <formula>"J11"</formula>
    </cfRule>
    <cfRule type="cellIs" dxfId="9" priority="3" operator="equal">
      <formula>"J11"</formula>
    </cfRule>
  </conditionalFormatting>
  <conditionalFormatting sqref="G14:AM14">
    <cfRule type="cellIs" dxfId="8" priority="4" operator="lessThan">
      <formula>J14</formula>
    </cfRule>
    <cfRule type="cellIs" dxfId="7" priority="5" operator="equal">
      <formula>J14</formula>
    </cfRule>
    <cfRule type="cellIs" dxfId="6" priority="6" operator="greaterThan">
      <formula>J14</formula>
    </cfRule>
  </conditionalFormatting>
  <conditionalFormatting sqref="G13:AM13">
    <cfRule type="cellIs" dxfId="5" priority="7" operator="equal">
      <formula>J13</formula>
    </cfRule>
    <cfRule type="cellIs" dxfId="4" priority="8" operator="lessThan">
      <formula>J13</formula>
    </cfRule>
    <cfRule type="cellIs" dxfId="3" priority="9" operator="greaterThan">
      <formula>J13</formula>
    </cfRule>
  </conditionalFormatting>
  <conditionalFormatting sqref="G12:AM12">
    <cfRule type="cellIs" dxfId="2" priority="10" operator="equal">
      <formula>J13</formula>
    </cfRule>
    <cfRule type="cellIs" dxfId="1" priority="11" operator="greaterThan">
      <formula>J13</formula>
    </cfRule>
    <cfRule type="cellIs" dxfId="0" priority="12" operator="lessThan">
      <formula>J13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'Intransit Progress Chart'!B14:AM14</xm:f>
              <xm:sqref>D5</xm:sqref>
            </x14:sparkline>
          </x14:sparklines>
        </x14:sparklineGroup>
        <x14:sparklineGroup displayEmptyCellsAs="gap">
          <x14:colorSeries theme="5" tint="-0.249977111117893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'Intransit Progress Chart'!B11:AM11</xm:f>
              <xm:sqref>D2</xm:sqref>
            </x14:sparkline>
          </x14:sparklines>
        </x14:sparklineGroup>
        <x14:sparklineGroup displayEmptyCellsAs="gap">
          <x14:colorSeries theme="5" tint="-0.249977111117893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'Intransit Progress Chart'!B12:AM12</xm:f>
              <xm:sqref>D3</xm:sqref>
            </x14:sparkline>
          </x14:sparklines>
        </x14:sparklineGroup>
        <x14:sparklineGroup displayEmptyCellsAs="gap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'Intransit Progress Chart'!B13:AM13</xm:f>
              <xm:sqref>D4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In-Transit Data (Tool)</vt:lpstr>
      <vt:lpstr>Overview (Tool)</vt:lpstr>
      <vt:lpstr>Chart</vt:lpstr>
      <vt:lpstr>Charts</vt:lpstr>
      <vt:lpstr>Intransit Progress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Bolodeoku, Oladipo Peter</dc:creator>
  <cp:lastModifiedBy>HP</cp:lastModifiedBy>
  <dcterms:created xsi:type="dcterms:W3CDTF">2018-05-17T12:32:33Z</dcterms:created>
  <dcterms:modified xsi:type="dcterms:W3CDTF">2023-02-14T11:50:19Z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19d5fe6-6ff0-4580-ac71-4bb0bf2203da_Enabled">
    <vt:lpwstr>True</vt:lpwstr>
  </property>
  <property fmtid="{D5CDD505-2E9C-101B-9397-08002B2CF9AE}" pid="3" name="MSIP_Label_d19d5fe6-6ff0-4580-ac71-4bb0bf2203da_SiteId">
    <vt:lpwstr>ae4df1f7-611e-444f-897e-f964e1205171</vt:lpwstr>
  </property>
  <property fmtid="{D5CDD505-2E9C-101B-9397-08002B2CF9AE}" pid="4" name="MSIP_Label_d19d5fe6-6ff0-4580-ac71-4bb0bf2203da_Ref">
    <vt:lpwstr>https://api.informationprotection.azure.com/api/ae4df1f7-611e-444f-897e-f964e1205171</vt:lpwstr>
  </property>
  <property fmtid="{D5CDD505-2E9C-101B-9397-08002B2CF9AE}" pid="5" name="MSIP_Label_d19d5fe6-6ff0-4580-ac71-4bb0bf2203da_Owner">
    <vt:lpwstr>ao250080@ncr.com</vt:lpwstr>
  </property>
  <property fmtid="{D5CDD505-2E9C-101B-9397-08002B2CF9AE}" pid="6" name="MSIP_Label_d19d5fe6-6ff0-4580-ac71-4bb0bf2203da_SetDate">
    <vt:lpwstr>2018-05-31T12:05:09.5669051+01:00</vt:lpwstr>
  </property>
  <property fmtid="{D5CDD505-2E9C-101B-9397-08002B2CF9AE}" pid="7" name="MSIP_Label_d19d5fe6-6ff0-4580-ac71-4bb0bf2203da_Name">
    <vt:lpwstr>Public</vt:lpwstr>
  </property>
  <property fmtid="{D5CDD505-2E9C-101B-9397-08002B2CF9AE}" pid="8" name="MSIP_Label_d19d5fe6-6ff0-4580-ac71-4bb0bf2203da_Application">
    <vt:lpwstr>Microsoft Azure Information Protection</vt:lpwstr>
  </property>
  <property fmtid="{D5CDD505-2E9C-101B-9397-08002B2CF9AE}" pid="9" name="MSIP_Label_d19d5fe6-6ff0-4580-ac71-4bb0bf2203da_Extended_MSFT_Method">
    <vt:lpwstr>Manual</vt:lpwstr>
  </property>
  <property fmtid="{D5CDD505-2E9C-101B-9397-08002B2CF9AE}" pid="10" name="Sensitivity">
    <vt:lpwstr>Public</vt:lpwstr>
  </property>
</Properties>
</file>